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7815" activeTab="3"/>
  </bookViews>
  <sheets>
    <sheet name="Instructions" sheetId="1" r:id="rId1"/>
    <sheet name="Lists" sheetId="2" r:id="rId2"/>
    <sheet name="Product" sheetId="3" r:id="rId3"/>
    <sheet name="Monthly Bgt" sheetId="4" r:id="rId4"/>
    <sheet name="Jobs Mthly Bgt" sheetId="5" r:id="rId5"/>
    <sheet name="Jobs Graph" sheetId="6" r:id="rId6"/>
  </sheets>
  <definedNames>
    <definedName name="_xlnm._FilterDatabase" localSheetId="4" hidden="1">'Jobs Mthly Bgt'!$A$13:$R$39</definedName>
    <definedName name="_xlnm._FilterDatabase" localSheetId="3" hidden="1">'Monthly Bgt'!$A$6:$F$32</definedName>
    <definedName name="_xlnm._FilterDatabase" localSheetId="2" hidden="1">'Product'!$A$7:$F$37</definedName>
    <definedName name="JobList">'Lists'!$A$5:$A$9</definedName>
    <definedName name="_xlnm.Print_Area" localSheetId="5">'Jobs Graph'!$B$2:$P$39</definedName>
    <definedName name="_xlnm.Print_Area" localSheetId="2">'Product'!$A$1:$BU$37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<sst xmlns="http://schemas.openxmlformats.org/spreadsheetml/2006/main" count="630" uniqueCount="173">
  <si>
    <t>aa</t>
  </si>
  <si>
    <t>bb</t>
  </si>
  <si>
    <t>c</t>
  </si>
  <si>
    <t>dd</t>
  </si>
  <si>
    <t>ACCNO</t>
  </si>
  <si>
    <t>ee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</si>
  <si>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</si>
  <si>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</si>
  <si>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</si>
  <si>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</si>
  <si>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</si>
  <si>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</si>
  <si>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</si>
  <si>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</si>
  <si>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</si>
  <si>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</si>
  <si>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</si>
  <si>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</si>
  <si>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xx</t>
  </si>
  <si>
    <t>TOTAL</t>
  </si>
  <si>
    <t>Units</t>
  </si>
  <si>
    <t>RRP</t>
  </si>
  <si>
    <t>Add1</t>
  </si>
  <si>
    <t>Add2</t>
  </si>
  <si>
    <t>4-1100</t>
  </si>
  <si>
    <t>4-1200</t>
  </si>
  <si>
    <t>5-1100</t>
  </si>
  <si>
    <t>5-1200</t>
  </si>
  <si>
    <t>5-2200</t>
  </si>
  <si>
    <t>Freight Out</t>
  </si>
  <si>
    <t>5-3000</t>
  </si>
  <si>
    <t>5-8000</t>
  </si>
  <si>
    <t>Misc Costs</t>
  </si>
  <si>
    <t>5-1910</t>
  </si>
  <si>
    <t>5-1920</t>
  </si>
  <si>
    <t>5-1930</t>
  </si>
  <si>
    <t xml:space="preserve">Freight In </t>
  </si>
  <si>
    <t xml:space="preserve">JOB </t>
  </si>
  <si>
    <t>DGE</t>
  </si>
  <si>
    <t>Dolphins Galore</t>
  </si>
  <si>
    <t>Events</t>
  </si>
  <si>
    <t>ABC</t>
  </si>
  <si>
    <t>ABC of Building</t>
  </si>
  <si>
    <t>Joblist</t>
  </si>
  <si>
    <t>AccList</t>
  </si>
  <si>
    <t>Revenue</t>
  </si>
  <si>
    <t>Raw Materials</t>
  </si>
  <si>
    <t>Packaging</t>
  </si>
  <si>
    <t>Manufacturing</t>
  </si>
  <si>
    <t>Settlement</t>
  </si>
  <si>
    <t>Crossmark</t>
  </si>
  <si>
    <t>-</t>
  </si>
  <si>
    <t>Unit Cost</t>
  </si>
  <si>
    <t>Unit RRP</t>
  </si>
  <si>
    <t>Comm %</t>
  </si>
  <si>
    <t>DW</t>
  </si>
  <si>
    <t>Unit Materials</t>
  </si>
  <si>
    <t>Total Costs</t>
  </si>
  <si>
    <t>Job Name</t>
  </si>
  <si>
    <t>job Name</t>
  </si>
  <si>
    <t>Group</t>
  </si>
  <si>
    <t>Attendees</t>
  </si>
  <si>
    <t>Renovations Expo</t>
  </si>
  <si>
    <t>Build a Deck</t>
  </si>
  <si>
    <t>BAD</t>
  </si>
  <si>
    <t>BAH</t>
  </si>
  <si>
    <t>Build a House</t>
  </si>
  <si>
    <t>ARE</t>
  </si>
  <si>
    <t>Courses</t>
  </si>
  <si>
    <t>Venue Hire</t>
  </si>
  <si>
    <t>Equipment Hire</t>
  </si>
  <si>
    <t>Labour Hire</t>
  </si>
  <si>
    <t>Unit Food</t>
  </si>
  <si>
    <t>Unit Comm</t>
  </si>
  <si>
    <t>Course Fee</t>
  </si>
  <si>
    <t>Tot Att Cost</t>
  </si>
  <si>
    <t>Gross Profit</t>
  </si>
  <si>
    <t>JOBNUM</t>
  </si>
  <si>
    <t>Ave Unit Cost</t>
  </si>
  <si>
    <t>List of Jobs</t>
  </si>
  <si>
    <t>Chart of General Ledger Accounts</t>
  </si>
  <si>
    <t>This sample forecasting spreadsheet enables you to create scenarios of different product and job mixes in your organisation.</t>
  </si>
  <si>
    <t>General Ledger Accounts</t>
  </si>
  <si>
    <t>Income accounts</t>
  </si>
  <si>
    <t>Cost of Sale Accounts</t>
  </si>
  <si>
    <t>Expense Accounts</t>
  </si>
  <si>
    <t>Remember to sort these lists A to Z</t>
  </si>
  <si>
    <t>Lists used as lookups in following sheets</t>
  </si>
  <si>
    <t>Product Name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</si>
  <si>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</si>
  <si>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</si>
  <si>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</si>
  <si>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</si>
  <si>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</si>
  <si>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</si>
  <si>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</si>
  <si>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</si>
  <si>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</si>
  <si>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</si>
  <si>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</si>
  <si>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</si>
  <si>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</si>
  <si>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</si>
  <si>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</si>
  <si>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</si>
  <si>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</si>
  <si>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</si>
  <si>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</si>
  <si>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</si>
  <si>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</si>
  <si>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</si>
  <si>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</si>
  <si>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</si>
  <si>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</si>
  <si>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</si>
  <si>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</si>
  <si>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</si>
  <si>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</si>
  <si>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</si>
  <si>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</si>
  <si>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</si>
  <si>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</si>
  <si>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</si>
  <si>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</si>
  <si>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</si>
  <si>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</si>
  <si>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</si>
  <si>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</si>
  <si>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</si>
  <si>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</si>
  <si>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</si>
  <si>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</si>
  <si>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</si>
  <si>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</si>
  <si>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</si>
  <si>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</si>
  <si>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</si>
  <si>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Year 1</t>
  </si>
  <si>
    <t>Year 2</t>
  </si>
  <si>
    <t>Year 3</t>
  </si>
  <si>
    <t>Year 4</t>
  </si>
  <si>
    <t>Year 5</t>
  </si>
  <si>
    <t>5 Year s</t>
  </si>
  <si>
    <t>Total Cost</t>
  </si>
  <si>
    <t>Net Revenue</t>
  </si>
  <si>
    <t>The forecast would normally be done at either a product level OR a job level</t>
  </si>
  <si>
    <t>Product Level</t>
  </si>
  <si>
    <t>Done by a manufacturing company with a linmited number of products manufactured.</t>
  </si>
  <si>
    <t>Jobs Level</t>
  </si>
  <si>
    <t>Done by a company which provides different types of services or products</t>
  </si>
  <si>
    <t>EG: Food product manufacturers</t>
  </si>
  <si>
    <t>EG: Construction Project Management</t>
  </si>
  <si>
    <t>Definition of Jobs - Jobs can be almost any grouping of sales that you like</t>
  </si>
  <si>
    <t>5 Years</t>
  </si>
  <si>
    <t>Group Name</t>
  </si>
  <si>
    <t xml:space="preserve">Wendy House </t>
  </si>
  <si>
    <t>Fire Place Unit</t>
  </si>
  <si>
    <t>Sales Building</t>
  </si>
  <si>
    <t xml:space="preserve">COS - Building     </t>
  </si>
  <si>
    <t>Purchase Allowance</t>
  </si>
  <si>
    <t xml:space="preserve">Returns Prov </t>
  </si>
  <si>
    <t xml:space="preserve">Discounts </t>
  </si>
  <si>
    <t xml:space="preserve">Direct Wages </t>
  </si>
  <si>
    <t>5-2100</t>
  </si>
  <si>
    <t>F</t>
  </si>
  <si>
    <t>B</t>
  </si>
  <si>
    <t>Sales Outdoor</t>
  </si>
  <si>
    <t>XX</t>
  </si>
  <si>
    <t>accno</t>
  </si>
  <si>
    <t>Building</t>
  </si>
  <si>
    <t>Outdoor</t>
  </si>
  <si>
    <t>Variable Cost Calculations fro DataWise Demo Company</t>
  </si>
  <si>
    <t>alpha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</si>
</sst>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mmm\ 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"/>
      <family val="2"/>
    </font>
    <font>
      <sz val="11"/>
      <color indexed="13"/>
      <name val="Calibri"/>
      <family val="2"/>
    </font>
    <font>
      <sz val="9"/>
      <color indexed="13"/>
      <name val="Arial"/>
      <family val="2"/>
    </font>
    <font>
      <b/>
      <i/>
      <u val="single"/>
      <sz val="14"/>
      <color indexed="8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rgb="FF0070C0"/>
      <name val="Calibri"/>
      <family val="2"/>
    </font>
    <font>
      <sz val="16"/>
      <color theme="1"/>
      <name val="Calibri"/>
      <family val="2"/>
    </font>
    <font>
      <sz val="11"/>
      <color rgb="FFFFFF00"/>
      <name val="Calibri"/>
      <family val="2"/>
    </font>
    <font>
      <sz val="9"/>
      <color rgb="FFFFFF00"/>
      <name val="Arial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i/>
      <u val="single"/>
      <sz val="14"/>
      <color theme="1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3" fillId="0" borderId="0" xfId="0" applyFont="1" applyFill="1" applyAlignment="1">
      <alignment textRotation="90"/>
    </xf>
    <xf numFmtId="1" fontId="3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6" fillId="0" borderId="0" xfId="0" applyNumberFormat="1" applyFont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quotePrefix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1" fontId="3" fillId="7" borderId="11" xfId="0" applyNumberFormat="1" applyFont="1" applyFill="1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" fontId="3" fillId="7" borderId="11" xfId="0" applyNumberFormat="1" applyFont="1" applyFill="1" applyBorder="1" applyAlignment="1" applyProtection="1">
      <alignment/>
      <protection locked="0"/>
    </xf>
    <xf numFmtId="1" fontId="3" fillId="7" borderId="12" xfId="0" applyNumberFormat="1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64" fontId="3" fillId="4" borderId="11" xfId="42" applyNumberFormat="1" applyFont="1" applyFill="1" applyBorder="1" applyAlignment="1" applyProtection="1">
      <alignment/>
      <protection locked="0"/>
    </xf>
    <xf numFmtId="164" fontId="3" fillId="4" borderId="12" xfId="42" applyNumberFormat="1" applyFont="1" applyFill="1" applyBorder="1" applyAlignment="1" applyProtection="1">
      <alignment/>
      <protection locked="0"/>
    </xf>
    <xf numFmtId="164" fontId="3" fillId="4" borderId="11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164" fontId="3" fillId="34" borderId="11" xfId="42" applyNumberFormat="1" applyFont="1" applyFill="1" applyBorder="1" applyAlignment="1" applyProtection="1">
      <alignment/>
      <protection locked="0"/>
    </xf>
    <xf numFmtId="164" fontId="3" fillId="34" borderId="12" xfId="42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3" fontId="0" fillId="5" borderId="11" xfId="42" applyNumberFormat="1" applyFont="1" applyFill="1" applyBorder="1" applyAlignment="1" applyProtection="1">
      <alignment/>
      <protection locked="0"/>
    </xf>
    <xf numFmtId="43" fontId="3" fillId="5" borderId="11" xfId="42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43" fontId="3" fillId="35" borderId="11" xfId="42" applyNumberFormat="1" applyFont="1" applyFill="1" applyBorder="1" applyAlignment="1" applyProtection="1">
      <alignment/>
      <protection locked="0"/>
    </xf>
    <xf numFmtId="43" fontId="3" fillId="35" borderId="12" xfId="42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3" fontId="3" fillId="33" borderId="11" xfId="42" applyNumberFormat="1" applyFont="1" applyFill="1" applyBorder="1" applyAlignment="1" applyProtection="1">
      <alignment/>
      <protection locked="0"/>
    </xf>
    <xf numFmtId="43" fontId="3" fillId="33" borderId="12" xfId="4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0" fillId="36" borderId="0" xfId="0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0" fontId="51" fillId="37" borderId="11" xfId="0" applyFont="1" applyFill="1" applyBorder="1" applyAlignment="1" applyProtection="1">
      <alignment/>
      <protection locked="0"/>
    </xf>
    <xf numFmtId="164" fontId="52" fillId="37" borderId="11" xfId="39" applyNumberFormat="1" applyFont="1" applyFill="1" applyBorder="1" applyAlignment="1" applyProtection="1">
      <alignment/>
      <protection locked="0"/>
    </xf>
    <xf numFmtId="1" fontId="3" fillId="4" borderId="11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22" borderId="0" xfId="0" applyFill="1" applyAlignment="1">
      <alignment/>
    </xf>
    <xf numFmtId="1" fontId="3" fillId="22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54" fillId="38" borderId="0" xfId="0" applyFont="1" applyFill="1" applyAlignment="1">
      <alignment/>
    </xf>
    <xf numFmtId="49" fontId="54" fillId="38" borderId="0" xfId="0" applyNumberFormat="1" applyFont="1" applyFill="1" applyAlignment="1">
      <alignment/>
    </xf>
    <xf numFmtId="1" fontId="55" fillId="38" borderId="11" xfId="0" applyNumberFormat="1" applyFont="1" applyFill="1" applyBorder="1" applyAlignment="1">
      <alignment/>
    </xf>
    <xf numFmtId="0" fontId="56" fillId="13" borderId="0" xfId="0" applyFont="1" applyFill="1" applyAlignment="1">
      <alignment/>
    </xf>
    <xf numFmtId="49" fontId="56" fillId="13" borderId="0" xfId="0" applyNumberFormat="1" applyFont="1" applyFill="1" applyAlignment="1">
      <alignment/>
    </xf>
    <xf numFmtId="1" fontId="57" fillId="13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54" fillId="38" borderId="11" xfId="0" applyFont="1" applyFill="1" applyBorder="1" applyAlignment="1">
      <alignment/>
    </xf>
    <xf numFmtId="0" fontId="56" fillId="13" borderId="11" xfId="0" applyFont="1" applyFill="1" applyBorder="1" applyAlignment="1">
      <alignment/>
    </xf>
    <xf numFmtId="0" fontId="58" fillId="0" borderId="0" xfId="0" applyFont="1" applyAlignment="1">
      <alignment/>
    </xf>
    <xf numFmtId="165" fontId="4" fillId="36" borderId="0" xfId="0" applyNumberFormat="1" applyFont="1" applyFill="1" applyAlignment="1">
      <alignment/>
    </xf>
    <xf numFmtId="1" fontId="6" fillId="36" borderId="0" xfId="0" applyNumberFormat="1" applyFont="1" applyFill="1" applyAlignment="1">
      <alignment vertical="top"/>
    </xf>
    <xf numFmtId="1" fontId="59" fillId="0" borderId="11" xfId="0" applyNumberFormat="1" applyFont="1" applyBorder="1" applyAlignment="1">
      <alignment/>
    </xf>
    <xf numFmtId="1" fontId="59" fillId="0" borderId="11" xfId="0" applyNumberFormat="1" applyFont="1" applyBorder="1" applyAlignment="1">
      <alignment/>
    </xf>
    <xf numFmtId="164" fontId="3" fillId="33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DataWise HardWare projections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7"/>
          <c:w val="0.988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'Jobs Graph'!$C$33</c:f>
              <c:strCache>
                <c:ptCount val="1"/>
                <c:pt idx="0">
                  <c:v>Tot Att Cost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Graph'!$D$33:$O$33</c:f>
              <c:numCache/>
            </c:numRef>
          </c:val>
          <c:shape val="cylinder"/>
        </c:ser>
        <c:ser>
          <c:idx val="1"/>
          <c:order val="1"/>
          <c:tx>
            <c:strRef>
              <c:f>'Jobs Graph'!$C$34</c:f>
              <c:strCache>
                <c:ptCount val="1"/>
                <c:pt idx="0">
                  <c:v>Venue Hire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Graph'!$D$34:$O$34</c:f>
              <c:numCache/>
            </c:numRef>
          </c:val>
          <c:shape val="cylinder"/>
        </c:ser>
        <c:ser>
          <c:idx val="2"/>
          <c:order val="2"/>
          <c:tx>
            <c:strRef>
              <c:f>'Jobs Graph'!$C$35</c:f>
              <c:strCache>
                <c:ptCount val="1"/>
                <c:pt idx="0">
                  <c:v>Equipment Hire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Graph'!$D$35:$O$35</c:f>
              <c:numCache/>
            </c:numRef>
          </c:val>
          <c:shape val="cylinder"/>
        </c:ser>
        <c:ser>
          <c:idx val="3"/>
          <c:order val="3"/>
          <c:tx>
            <c:strRef>
              <c:f>'Jobs Graph'!$C$36</c:f>
              <c:strCache>
                <c:ptCount val="1"/>
                <c:pt idx="0">
                  <c:v>Labour Hire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Graph'!$D$36:$O$36</c:f>
              <c:numCache/>
            </c:numRef>
          </c:val>
          <c:shape val="cylinder"/>
        </c:ser>
        <c:ser>
          <c:idx val="5"/>
          <c:order val="4"/>
          <c:tx>
            <c:strRef>
              <c:f>'Jobs Graph'!$C$38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Graph'!$D$38:$O$38</c:f>
              <c:numCache/>
            </c:numRef>
          </c:val>
          <c:shape val="cylinder"/>
        </c:ser>
        <c:ser>
          <c:idx val="6"/>
          <c:order val="5"/>
          <c:tx>
            <c:strRef>
              <c:f>'Jobs Graph'!$C$39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'Jobs Graph'!$D$31:$O$31</c:f>
              <c:strCache/>
            </c:strRef>
          </c:cat>
          <c:val>
            <c:numRef>
              <c:f>'Jobs Graph'!$D$39:$O$39</c:f>
              <c:numCache/>
            </c:numRef>
          </c:val>
          <c:shape val="cylinder"/>
        </c:ser>
        <c:gapWidth val="75"/>
        <c:shape val="cylinder"/>
        <c:axId val="35677343"/>
        <c:axId val="52660632"/>
      </c:bar3DChart>
      <c:dateAx>
        <c:axId val="35677343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606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7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942"/>
          <c:w val="0.4565"/>
          <c:h val="0.04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180975</xdr:rowOff>
    </xdr:from>
    <xdr:to>
      <xdr:col>15</xdr:col>
      <xdr:colOff>828675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76275" y="828675"/>
        <a:ext cx="119157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10820400" cy="466725"/>
    <xdr:sp>
      <xdr:nvSpPr>
        <xdr:cNvPr id="2" name="Rectangle 2"/>
        <xdr:cNvSpPr>
          <a:spLocks/>
        </xdr:cNvSpPr>
      </xdr:nvSpPr>
      <xdr:spPr>
        <a:xfrm>
          <a:off x="1095375" y="238125"/>
          <a:ext cx="10820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Total Results as projected by DataWise Forecast for period 1 April 2009 to Feb 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E16" sqref="E16"/>
    </sheetView>
  </sheetViews>
  <sheetFormatPr defaultColWidth="9.140625" defaultRowHeight="15"/>
  <sheetData>
    <row r="2" ht="15">
      <c r="B2" t="s">
        <v>81</v>
      </c>
    </row>
    <row r="4" ht="15">
      <c r="B4" t="s">
        <v>145</v>
      </c>
    </row>
    <row r="5" ht="15">
      <c r="C5" t="s">
        <v>146</v>
      </c>
    </row>
    <row r="6" ht="15">
      <c r="D6" t="s">
        <v>147</v>
      </c>
    </row>
    <row r="7" ht="15">
      <c r="D7" t="s">
        <v>150</v>
      </c>
    </row>
    <row r="9" ht="15">
      <c r="C9" t="s">
        <v>148</v>
      </c>
    </row>
    <row r="10" ht="15">
      <c r="D10" t="s">
        <v>149</v>
      </c>
    </row>
    <row r="11" ht="15">
      <c r="D11" t="s">
        <v>152</v>
      </c>
    </row>
    <row r="12" ht="15">
      <c r="D12" t="s">
        <v>151</v>
      </c>
    </row>
    <row r="19" ht="15">
      <c r="B19" t="s">
        <v>82</v>
      </c>
    </row>
    <row r="20" ht="15">
      <c r="C20" t="s">
        <v>83</v>
      </c>
    </row>
    <row r="22" ht="15">
      <c r="C22" t="s">
        <v>84</v>
      </c>
    </row>
    <row r="24" ht="15">
      <c r="C24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7109375" style="0" customWidth="1"/>
    <col min="5" max="5" width="18.7109375" style="0" customWidth="1"/>
  </cols>
  <sheetData>
    <row r="1" ht="15">
      <c r="A1" t="s">
        <v>87</v>
      </c>
    </row>
    <row r="2" ht="15">
      <c r="A2" t="s">
        <v>86</v>
      </c>
    </row>
    <row r="3" spans="1:5" ht="15">
      <c r="A3" t="s">
        <v>79</v>
      </c>
      <c r="E3" t="s">
        <v>80</v>
      </c>
    </row>
    <row r="4" spans="1:5" ht="15">
      <c r="A4" t="s">
        <v>43</v>
      </c>
      <c r="E4" t="s">
        <v>44</v>
      </c>
    </row>
    <row r="5" spans="1:6" ht="15">
      <c r="A5" t="s">
        <v>41</v>
      </c>
      <c r="B5" t="s">
        <v>42</v>
      </c>
      <c r="C5" t="s">
        <v>40</v>
      </c>
      <c r="E5" t="s">
        <v>54</v>
      </c>
      <c r="F5" s="19" t="s">
        <v>51</v>
      </c>
    </row>
    <row r="6" spans="1:6" ht="15">
      <c r="A6" t="s">
        <v>67</v>
      </c>
      <c r="B6" t="s">
        <v>62</v>
      </c>
      <c r="C6" t="s">
        <v>40</v>
      </c>
      <c r="E6" t="s">
        <v>50</v>
      </c>
      <c r="F6" s="12" t="s">
        <v>28</v>
      </c>
    </row>
    <row r="7" spans="1:6" ht="15">
      <c r="A7" t="s">
        <v>65</v>
      </c>
      <c r="B7" t="s">
        <v>66</v>
      </c>
      <c r="C7" t="s">
        <v>68</v>
      </c>
      <c r="E7" t="s">
        <v>36</v>
      </c>
      <c r="F7" s="12" t="s">
        <v>35</v>
      </c>
    </row>
    <row r="8" spans="1:6" ht="15">
      <c r="A8" t="s">
        <v>64</v>
      </c>
      <c r="B8" t="s">
        <v>63</v>
      </c>
      <c r="C8" t="s">
        <v>68</v>
      </c>
      <c r="E8" t="s">
        <v>29</v>
      </c>
      <c r="F8" s="12" t="s">
        <v>28</v>
      </c>
    </row>
    <row r="9" spans="1:6" ht="15">
      <c r="A9" t="s">
        <v>38</v>
      </c>
      <c r="B9" t="s">
        <v>39</v>
      </c>
      <c r="C9" t="s">
        <v>68</v>
      </c>
      <c r="E9" t="s">
        <v>48</v>
      </c>
      <c r="F9" s="12" t="s">
        <v>33</v>
      </c>
    </row>
    <row r="10" spans="5:6" ht="15">
      <c r="E10" t="s">
        <v>32</v>
      </c>
      <c r="F10" s="12" t="s">
        <v>31</v>
      </c>
    </row>
    <row r="11" spans="5:6" ht="15">
      <c r="E11" t="s">
        <v>47</v>
      </c>
      <c r="F11" s="12" t="s">
        <v>33</v>
      </c>
    </row>
    <row r="12" spans="5:6" ht="15">
      <c r="E12" t="s">
        <v>46</v>
      </c>
      <c r="F12" s="12" t="s">
        <v>26</v>
      </c>
    </row>
    <row r="13" spans="5:6" ht="15">
      <c r="E13" s="18" t="s">
        <v>45</v>
      </c>
      <c r="F13" s="17" t="s">
        <v>24</v>
      </c>
    </row>
    <row r="14" spans="5:6" ht="15">
      <c r="E14" t="s">
        <v>49</v>
      </c>
      <c r="F14" s="12" t="s">
        <v>30</v>
      </c>
    </row>
    <row r="15" spans="5:6" ht="15">
      <c r="E15" t="s">
        <v>52</v>
      </c>
      <c r="F15" s="19" t="s">
        <v>51</v>
      </c>
    </row>
    <row r="16" spans="5:6" ht="15">
      <c r="E16" t="s">
        <v>53</v>
      </c>
      <c r="F16" s="19" t="s">
        <v>51</v>
      </c>
    </row>
    <row r="17" spans="5:6" ht="15">
      <c r="E17" t="s">
        <v>20</v>
      </c>
      <c r="F17" s="1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7"/>
  <sheetViews>
    <sheetView zoomScale="80" zoomScaleNormal="80" zoomScalePageLayoutView="0" workbookViewId="0" topLeftCell="A1">
      <pane xSplit="6" ySplit="6" topLeftCell="R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44" sqref="O44"/>
    </sheetView>
  </sheetViews>
  <sheetFormatPr defaultColWidth="9.140625" defaultRowHeight="15"/>
  <cols>
    <col min="3" max="3" width="20.00390625" style="0" customWidth="1"/>
    <col min="5" max="5" width="9.140625" style="12" customWidth="1"/>
    <col min="6" max="6" width="18.57421875" style="0" customWidth="1"/>
  </cols>
  <sheetData>
    <row r="1" spans="1:80" ht="15">
      <c r="A1" s="1" t="s">
        <v>0</v>
      </c>
      <c r="B1" s="1" t="s">
        <v>1</v>
      </c>
      <c r="C1" s="1" t="s">
        <v>2</v>
      </c>
      <c r="D1" s="1" t="s">
        <v>3</v>
      </c>
      <c r="E1" s="11" t="s">
        <v>168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106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 t="s">
        <v>167</v>
      </c>
      <c r="BP1" s="3" t="s">
        <v>18</v>
      </c>
      <c r="BQ1" s="3" t="s">
        <v>18</v>
      </c>
      <c r="BR1" s="3" t="s">
        <v>18</v>
      </c>
      <c r="BS1" s="3" t="s">
        <v>18</v>
      </c>
      <c r="BT1" s="3" t="s">
        <v>18</v>
      </c>
      <c r="BU1" s="3" t="s">
        <v>18</v>
      </c>
      <c r="BV1" s="3" t="s">
        <v>18</v>
      </c>
      <c r="BW1" s="3" t="s">
        <v>18</v>
      </c>
      <c r="BX1" s="3" t="s">
        <v>18</v>
      </c>
      <c r="BY1" s="3" t="s">
        <v>18</v>
      </c>
      <c r="BZ1" s="3" t="s">
        <v>18</v>
      </c>
      <c r="CA1" s="3" t="s">
        <v>18</v>
      </c>
      <c r="CB1" s="3" t="s">
        <v>18</v>
      </c>
    </row>
    <row r="2" spans="1:75" ht="15">
      <c r="A2" s="1" t="s">
        <v>172</v>
      </c>
      <c r="B2" s="1" t="s">
        <v>172</v>
      </c>
      <c r="C2" s="1" t="s">
        <v>172</v>
      </c>
      <c r="D2" s="1" t="s">
        <v>172</v>
      </c>
      <c r="E2" s="1" t="s">
        <v>172</v>
      </c>
      <c r="F2" s="1" t="s">
        <v>172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>
        <v>13</v>
      </c>
      <c r="T2" s="2">
        <v>14</v>
      </c>
      <c r="U2" s="2">
        <v>15</v>
      </c>
      <c r="V2" s="2">
        <v>16</v>
      </c>
      <c r="W2" s="2">
        <v>17</v>
      </c>
      <c r="X2" s="2">
        <v>18</v>
      </c>
      <c r="Y2" s="2">
        <v>19</v>
      </c>
      <c r="Z2" s="2">
        <v>20</v>
      </c>
      <c r="AA2" s="2">
        <v>21</v>
      </c>
      <c r="AB2" s="2">
        <v>22</v>
      </c>
      <c r="AC2" s="2">
        <v>23</v>
      </c>
      <c r="AD2" s="2">
        <v>24</v>
      </c>
      <c r="AE2" s="2">
        <v>25</v>
      </c>
      <c r="AF2" s="2">
        <v>26</v>
      </c>
      <c r="AG2" s="2">
        <v>27</v>
      </c>
      <c r="AH2" s="2">
        <v>28</v>
      </c>
      <c r="AI2" s="2">
        <v>29</v>
      </c>
      <c r="AJ2" s="2">
        <v>30</v>
      </c>
      <c r="AK2" s="2">
        <v>31</v>
      </c>
      <c r="AL2" s="2">
        <v>32</v>
      </c>
      <c r="AM2" s="2">
        <v>33</v>
      </c>
      <c r="AN2" s="2">
        <v>34</v>
      </c>
      <c r="AO2" s="2">
        <v>35</v>
      </c>
      <c r="AP2" s="2">
        <v>36</v>
      </c>
      <c r="AQ2" s="2">
        <v>37</v>
      </c>
      <c r="AR2" s="2">
        <v>38</v>
      </c>
      <c r="AS2" s="2">
        <v>39</v>
      </c>
      <c r="AT2" s="2">
        <v>40</v>
      </c>
      <c r="AU2" s="2">
        <v>41</v>
      </c>
      <c r="AV2" s="2">
        <v>42</v>
      </c>
      <c r="AW2" s="2">
        <v>43</v>
      </c>
      <c r="AX2" s="2">
        <v>44</v>
      </c>
      <c r="AY2" s="2">
        <v>45</v>
      </c>
      <c r="AZ2" s="2">
        <v>46</v>
      </c>
      <c r="BA2" s="2">
        <v>47</v>
      </c>
      <c r="BB2" s="2">
        <v>48</v>
      </c>
      <c r="BC2" s="2">
        <v>49</v>
      </c>
      <c r="BD2" s="2">
        <v>50</v>
      </c>
      <c r="BE2" s="2">
        <v>51</v>
      </c>
      <c r="BF2" s="2">
        <v>52</v>
      </c>
      <c r="BG2" s="2">
        <v>53</v>
      </c>
      <c r="BH2" s="2">
        <v>54</v>
      </c>
      <c r="BI2" s="2">
        <v>55</v>
      </c>
      <c r="BJ2" s="2">
        <v>56</v>
      </c>
      <c r="BK2" s="2">
        <v>57</v>
      </c>
      <c r="BL2" s="2">
        <v>58</v>
      </c>
      <c r="BM2" s="2">
        <v>59</v>
      </c>
      <c r="BN2" s="2">
        <v>60</v>
      </c>
      <c r="BO2" s="2" t="s">
        <v>172</v>
      </c>
      <c r="BP2" s="2">
        <v>1</v>
      </c>
      <c r="BQ2" s="2">
        <v>1</v>
      </c>
      <c r="BR2" s="2">
        <v>1</v>
      </c>
      <c r="BS2" s="2">
        <v>1</v>
      </c>
      <c r="BT2" s="2">
        <v>1</v>
      </c>
      <c r="BU2" s="2">
        <v>1</v>
      </c>
      <c r="BV2" s="2"/>
      <c r="BW2" s="2"/>
    </row>
    <row r="3" spans="1:73" ht="23.25" customHeight="1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P3" s="5"/>
      <c r="BQ3" s="5"/>
      <c r="BR3" s="5"/>
      <c r="BS3" s="5"/>
      <c r="BT3" s="5"/>
      <c r="BU3" s="5"/>
    </row>
    <row r="4" spans="2:73" ht="15">
      <c r="B4" s="14"/>
      <c r="E4" s="1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P4" s="5"/>
      <c r="BQ4" s="5"/>
      <c r="BR4" s="5"/>
      <c r="BS4" s="5"/>
      <c r="BT4" s="5"/>
      <c r="BU4" s="5"/>
    </row>
    <row r="5" spans="2:73" ht="15">
      <c r="B5" t="s">
        <v>60</v>
      </c>
      <c r="C5" s="14" t="s">
        <v>88</v>
      </c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39966</v>
      </c>
      <c r="AI5" s="61">
        <v>39967</v>
      </c>
      <c r="AJ5" s="61">
        <v>39968</v>
      </c>
      <c r="AK5" s="61">
        <v>39969</v>
      </c>
      <c r="AL5" s="61">
        <v>39970</v>
      </c>
      <c r="AM5" s="61">
        <v>39971</v>
      </c>
      <c r="AN5" s="61">
        <v>39972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P5" s="6" t="s">
        <v>19</v>
      </c>
      <c r="BQ5" s="6" t="s">
        <v>19</v>
      </c>
      <c r="BR5" s="6" t="s">
        <v>19</v>
      </c>
      <c r="BS5" s="6" t="s">
        <v>19</v>
      </c>
      <c r="BT5" s="6" t="s">
        <v>19</v>
      </c>
      <c r="BU5" s="6" t="s">
        <v>19</v>
      </c>
    </row>
    <row r="6" spans="5:73" s="14" customFormat="1" ht="16.5" customHeight="1">
      <c r="E6" s="15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27</v>
      </c>
      <c r="AI6" s="16">
        <v>27</v>
      </c>
      <c r="AJ6" s="16">
        <v>27</v>
      </c>
      <c r="AK6" s="16">
        <v>27</v>
      </c>
      <c r="AL6" s="16">
        <v>27</v>
      </c>
      <c r="AM6" s="16">
        <v>27</v>
      </c>
      <c r="AN6" s="16">
        <v>27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P6" s="64" t="s">
        <v>137</v>
      </c>
      <c r="BQ6" s="64" t="s">
        <v>138</v>
      </c>
      <c r="BR6" s="64" t="s">
        <v>139</v>
      </c>
      <c r="BS6" s="64" t="s">
        <v>140</v>
      </c>
      <c r="BT6" s="64" t="s">
        <v>141</v>
      </c>
      <c r="BU6" s="64" t="s">
        <v>142</v>
      </c>
    </row>
    <row r="7" spans="7:73" ht="1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P7" s="8"/>
      <c r="BQ7" s="8"/>
      <c r="BR7" s="8"/>
      <c r="BS7" s="8"/>
      <c r="BT7" s="8"/>
      <c r="BU7" s="8"/>
    </row>
    <row r="8" spans="2:73" ht="15">
      <c r="B8" t="s">
        <v>169</v>
      </c>
      <c r="C8" t="s">
        <v>156</v>
      </c>
      <c r="D8" t="s">
        <v>164</v>
      </c>
      <c r="F8" t="s">
        <v>20</v>
      </c>
      <c r="G8" s="67">
        <v>200</v>
      </c>
      <c r="H8" s="67">
        <v>250</v>
      </c>
      <c r="I8" s="67">
        <v>500</v>
      </c>
      <c r="J8" s="67">
        <v>550</v>
      </c>
      <c r="K8" s="67">
        <v>600</v>
      </c>
      <c r="L8" s="67">
        <v>650</v>
      </c>
      <c r="M8" s="67">
        <v>700</v>
      </c>
      <c r="N8" s="67">
        <v>750</v>
      </c>
      <c r="O8" s="82">
        <v>1800</v>
      </c>
      <c r="P8" s="67">
        <v>3000</v>
      </c>
      <c r="Q8" s="67">
        <v>9000</v>
      </c>
      <c r="R8" s="67">
        <v>950</v>
      </c>
      <c r="S8" s="67">
        <v>951</v>
      </c>
      <c r="T8" s="67">
        <v>952</v>
      </c>
      <c r="U8" s="67">
        <v>953</v>
      </c>
      <c r="V8" s="67">
        <v>954</v>
      </c>
      <c r="W8" s="67">
        <v>955</v>
      </c>
      <c r="X8" s="67">
        <v>956</v>
      </c>
      <c r="Y8" s="67">
        <v>957</v>
      </c>
      <c r="Z8" s="67">
        <v>958</v>
      </c>
      <c r="AA8" s="67">
        <v>959</v>
      </c>
      <c r="AB8" s="67">
        <v>960</v>
      </c>
      <c r="AC8" s="67">
        <v>961</v>
      </c>
      <c r="AD8" s="67">
        <v>962</v>
      </c>
      <c r="AE8" s="67">
        <v>963</v>
      </c>
      <c r="AF8" s="67">
        <v>964</v>
      </c>
      <c r="AG8" s="67">
        <v>965</v>
      </c>
      <c r="AH8" s="67">
        <v>965</v>
      </c>
      <c r="AI8" s="67">
        <v>965</v>
      </c>
      <c r="AJ8" s="67">
        <v>965</v>
      </c>
      <c r="AK8" s="67">
        <v>965</v>
      </c>
      <c r="AL8" s="67">
        <v>965</v>
      </c>
      <c r="AM8" s="67">
        <v>965</v>
      </c>
      <c r="AN8" s="67">
        <v>965</v>
      </c>
      <c r="AO8" s="67">
        <v>973</v>
      </c>
      <c r="AP8" s="67">
        <v>974</v>
      </c>
      <c r="AQ8" s="67">
        <v>975</v>
      </c>
      <c r="AR8" s="67">
        <v>976</v>
      </c>
      <c r="AS8" s="67">
        <v>977</v>
      </c>
      <c r="AT8" s="67">
        <v>978</v>
      </c>
      <c r="AU8" s="67">
        <v>979</v>
      </c>
      <c r="AV8" s="67">
        <v>980</v>
      </c>
      <c r="AW8" s="67">
        <v>981</v>
      </c>
      <c r="AX8" s="67">
        <v>982</v>
      </c>
      <c r="AY8" s="67">
        <v>983</v>
      </c>
      <c r="AZ8" s="67">
        <v>984</v>
      </c>
      <c r="BA8" s="67">
        <v>985</v>
      </c>
      <c r="BB8" s="67">
        <v>986</v>
      </c>
      <c r="BC8" s="67">
        <v>987</v>
      </c>
      <c r="BD8" s="67">
        <v>988</v>
      </c>
      <c r="BE8" s="67">
        <v>989</v>
      </c>
      <c r="BF8" s="67">
        <v>990</v>
      </c>
      <c r="BG8" s="67">
        <v>991</v>
      </c>
      <c r="BH8" s="67">
        <v>992</v>
      </c>
      <c r="BI8" s="67">
        <v>993</v>
      </c>
      <c r="BJ8" s="67">
        <v>994</v>
      </c>
      <c r="BK8" s="67">
        <v>995</v>
      </c>
      <c r="BL8" s="67">
        <v>996</v>
      </c>
      <c r="BM8" s="67">
        <v>997</v>
      </c>
      <c r="BN8" s="67">
        <v>998</v>
      </c>
      <c r="BP8" s="9">
        <f>SUM(G8:R8)</f>
        <v>18950</v>
      </c>
      <c r="BQ8" s="9">
        <f>SUM(S8:AD8)</f>
        <v>11478</v>
      </c>
      <c r="BR8" s="9">
        <f>SUM(AE8:AP8)</f>
        <v>11594</v>
      </c>
      <c r="BS8" s="9">
        <f>SUM(AQ8:BB8)</f>
        <v>11766</v>
      </c>
      <c r="BT8" s="9">
        <f>SUM(BC8:BN8)</f>
        <v>11910</v>
      </c>
      <c r="BU8" s="9">
        <f>SUM(BC8:BN8)</f>
        <v>11910</v>
      </c>
    </row>
    <row r="9" spans="2:73" ht="15">
      <c r="B9" t="s">
        <v>169</v>
      </c>
      <c r="C9" t="s">
        <v>156</v>
      </c>
      <c r="D9" t="s">
        <v>165</v>
      </c>
      <c r="F9" t="s">
        <v>21</v>
      </c>
      <c r="G9" s="68">
        <v>100</v>
      </c>
      <c r="H9" s="68">
        <v>100</v>
      </c>
      <c r="I9" s="68">
        <v>100</v>
      </c>
      <c r="J9" s="68">
        <v>100</v>
      </c>
      <c r="K9" s="68">
        <v>100</v>
      </c>
      <c r="L9" s="68">
        <v>100</v>
      </c>
      <c r="M9" s="68">
        <v>100</v>
      </c>
      <c r="N9" s="68">
        <v>100</v>
      </c>
      <c r="O9" s="83">
        <v>75</v>
      </c>
      <c r="P9" s="68">
        <v>70</v>
      </c>
      <c r="Q9" s="68">
        <v>100</v>
      </c>
      <c r="R9" s="68">
        <v>100</v>
      </c>
      <c r="S9" s="68">
        <v>101</v>
      </c>
      <c r="T9" s="68">
        <v>102</v>
      </c>
      <c r="U9" s="68">
        <v>103</v>
      </c>
      <c r="V9" s="68">
        <v>104</v>
      </c>
      <c r="W9" s="68">
        <v>105</v>
      </c>
      <c r="X9" s="68">
        <v>106</v>
      </c>
      <c r="Y9" s="68">
        <v>107</v>
      </c>
      <c r="Z9" s="68">
        <v>108</v>
      </c>
      <c r="AA9" s="68">
        <v>109</v>
      </c>
      <c r="AB9" s="68">
        <v>110</v>
      </c>
      <c r="AC9" s="68">
        <v>111</v>
      </c>
      <c r="AD9" s="68">
        <v>112</v>
      </c>
      <c r="AE9" s="68">
        <v>113</v>
      </c>
      <c r="AF9" s="68">
        <v>114</v>
      </c>
      <c r="AG9" s="68">
        <v>115</v>
      </c>
      <c r="AH9" s="68">
        <v>115</v>
      </c>
      <c r="AI9" s="68">
        <v>115</v>
      </c>
      <c r="AJ9" s="68">
        <v>115</v>
      </c>
      <c r="AK9" s="68">
        <v>115</v>
      </c>
      <c r="AL9" s="68">
        <v>115</v>
      </c>
      <c r="AM9" s="68">
        <v>115</v>
      </c>
      <c r="AN9" s="68">
        <v>115</v>
      </c>
      <c r="AO9" s="68">
        <v>123</v>
      </c>
      <c r="AP9" s="68">
        <v>124</v>
      </c>
      <c r="AQ9" s="68">
        <v>125</v>
      </c>
      <c r="AR9" s="68">
        <v>126</v>
      </c>
      <c r="AS9" s="68">
        <v>127</v>
      </c>
      <c r="AT9" s="68">
        <v>128</v>
      </c>
      <c r="AU9" s="68">
        <v>129</v>
      </c>
      <c r="AV9" s="68">
        <v>130</v>
      </c>
      <c r="AW9" s="68">
        <v>131</v>
      </c>
      <c r="AX9" s="68">
        <v>132</v>
      </c>
      <c r="AY9" s="68">
        <v>133</v>
      </c>
      <c r="AZ9" s="68">
        <v>134</v>
      </c>
      <c r="BA9" s="68">
        <v>135</v>
      </c>
      <c r="BB9" s="68">
        <v>136</v>
      </c>
      <c r="BC9" s="68">
        <v>137</v>
      </c>
      <c r="BD9" s="68">
        <v>138</v>
      </c>
      <c r="BE9" s="68">
        <v>139</v>
      </c>
      <c r="BF9" s="68">
        <v>140</v>
      </c>
      <c r="BG9" s="68">
        <v>141</v>
      </c>
      <c r="BH9" s="68">
        <v>142</v>
      </c>
      <c r="BI9" s="68">
        <v>143</v>
      </c>
      <c r="BJ9" s="68">
        <v>144</v>
      </c>
      <c r="BK9" s="68">
        <v>145</v>
      </c>
      <c r="BL9" s="68">
        <v>146</v>
      </c>
      <c r="BM9" s="68">
        <v>147</v>
      </c>
      <c r="BN9" s="68">
        <v>148</v>
      </c>
      <c r="BP9" s="9">
        <f aca="true" t="shared" si="0" ref="BP9:BP37">SUM(G9:R9)</f>
        <v>1145</v>
      </c>
      <c r="BQ9" s="9">
        <f aca="true" t="shared" si="1" ref="BQ9:BQ37">SUM(S9:AD9)</f>
        <v>1278</v>
      </c>
      <c r="BR9" s="9">
        <f aca="true" t="shared" si="2" ref="BR9:BR37">SUM(AE9:AP9)</f>
        <v>1394</v>
      </c>
      <c r="BS9" s="9">
        <f aca="true" t="shared" si="3" ref="BS9:BS37">SUM(AQ9:BB9)</f>
        <v>1566</v>
      </c>
      <c r="BT9" s="9">
        <f aca="true" t="shared" si="4" ref="BT9:BT37">SUM(BC9:BN9)</f>
        <v>1710</v>
      </c>
      <c r="BU9" s="9">
        <f aca="true" t="shared" si="5" ref="BU9:BU37">SUM(BC9:BN9)</f>
        <v>1710</v>
      </c>
    </row>
    <row r="10" spans="2:73" ht="15">
      <c r="B10" t="s">
        <v>169</v>
      </c>
      <c r="C10" t="s">
        <v>156</v>
      </c>
      <c r="D10" t="s">
        <v>165</v>
      </c>
      <c r="F10" t="s">
        <v>22</v>
      </c>
      <c r="G10" s="68">
        <v>10</v>
      </c>
      <c r="H10" s="68">
        <v>10</v>
      </c>
      <c r="I10" s="68">
        <v>10</v>
      </c>
      <c r="J10" s="68">
        <v>10</v>
      </c>
      <c r="K10" s="68">
        <v>10</v>
      </c>
      <c r="L10" s="68">
        <v>10</v>
      </c>
      <c r="M10" s="68">
        <v>10</v>
      </c>
      <c r="N10" s="68">
        <v>10</v>
      </c>
      <c r="O10" s="83">
        <v>10</v>
      </c>
      <c r="P10" s="68">
        <v>10</v>
      </c>
      <c r="Q10" s="68">
        <v>10</v>
      </c>
      <c r="R10" s="68">
        <v>10</v>
      </c>
      <c r="S10" s="68">
        <v>11</v>
      </c>
      <c r="T10" s="68">
        <v>12</v>
      </c>
      <c r="U10" s="68">
        <v>13</v>
      </c>
      <c r="V10" s="68">
        <v>14</v>
      </c>
      <c r="W10" s="68">
        <v>15</v>
      </c>
      <c r="X10" s="68">
        <v>16</v>
      </c>
      <c r="Y10" s="68">
        <v>17</v>
      </c>
      <c r="Z10" s="68">
        <v>18</v>
      </c>
      <c r="AA10" s="68">
        <v>19</v>
      </c>
      <c r="AB10" s="68">
        <v>20</v>
      </c>
      <c r="AC10" s="68">
        <v>21</v>
      </c>
      <c r="AD10" s="68">
        <v>22</v>
      </c>
      <c r="AE10" s="68">
        <v>23</v>
      </c>
      <c r="AF10" s="68">
        <v>24</v>
      </c>
      <c r="AG10" s="68">
        <v>25</v>
      </c>
      <c r="AH10" s="68">
        <v>25</v>
      </c>
      <c r="AI10" s="68">
        <v>25</v>
      </c>
      <c r="AJ10" s="68">
        <v>25</v>
      </c>
      <c r="AK10" s="68">
        <v>25</v>
      </c>
      <c r="AL10" s="68">
        <v>25</v>
      </c>
      <c r="AM10" s="68">
        <v>25</v>
      </c>
      <c r="AN10" s="68">
        <v>25</v>
      </c>
      <c r="AO10" s="68">
        <v>33</v>
      </c>
      <c r="AP10" s="68">
        <v>34</v>
      </c>
      <c r="AQ10" s="68">
        <v>35</v>
      </c>
      <c r="AR10" s="68">
        <v>36</v>
      </c>
      <c r="AS10" s="68">
        <v>37</v>
      </c>
      <c r="AT10" s="68">
        <v>38</v>
      </c>
      <c r="AU10" s="68">
        <v>39</v>
      </c>
      <c r="AV10" s="68">
        <v>40</v>
      </c>
      <c r="AW10" s="68">
        <v>41</v>
      </c>
      <c r="AX10" s="68">
        <v>42</v>
      </c>
      <c r="AY10" s="68">
        <v>43</v>
      </c>
      <c r="AZ10" s="68">
        <v>44</v>
      </c>
      <c r="BA10" s="68">
        <v>45</v>
      </c>
      <c r="BB10" s="68">
        <v>46</v>
      </c>
      <c r="BC10" s="68">
        <v>47</v>
      </c>
      <c r="BD10" s="68">
        <v>48</v>
      </c>
      <c r="BE10" s="68">
        <v>49</v>
      </c>
      <c r="BF10" s="68">
        <v>50</v>
      </c>
      <c r="BG10" s="68">
        <v>51</v>
      </c>
      <c r="BH10" s="68">
        <v>52</v>
      </c>
      <c r="BI10" s="68">
        <v>53</v>
      </c>
      <c r="BJ10" s="68">
        <v>54</v>
      </c>
      <c r="BK10" s="68">
        <v>55</v>
      </c>
      <c r="BL10" s="68">
        <v>56</v>
      </c>
      <c r="BM10" s="68">
        <v>57</v>
      </c>
      <c r="BN10" s="68">
        <v>58</v>
      </c>
      <c r="BP10" s="9">
        <f t="shared" si="0"/>
        <v>120</v>
      </c>
      <c r="BQ10" s="9">
        <f t="shared" si="1"/>
        <v>198</v>
      </c>
      <c r="BR10" s="9">
        <f t="shared" si="2"/>
        <v>314</v>
      </c>
      <c r="BS10" s="9">
        <f t="shared" si="3"/>
        <v>486</v>
      </c>
      <c r="BT10" s="9">
        <f t="shared" si="4"/>
        <v>630</v>
      </c>
      <c r="BU10" s="9">
        <f t="shared" si="5"/>
        <v>630</v>
      </c>
    </row>
    <row r="11" spans="2:73" ht="15">
      <c r="B11" t="s">
        <v>169</v>
      </c>
      <c r="C11" t="s">
        <v>156</v>
      </c>
      <c r="D11" t="s">
        <v>165</v>
      </c>
      <c r="F11" t="s">
        <v>23</v>
      </c>
      <c r="G11" s="68">
        <v>15</v>
      </c>
      <c r="H11" s="68">
        <v>15</v>
      </c>
      <c r="I11" s="68">
        <v>15</v>
      </c>
      <c r="J11" s="68">
        <v>15</v>
      </c>
      <c r="K11" s="68">
        <v>15</v>
      </c>
      <c r="L11" s="68">
        <v>15</v>
      </c>
      <c r="M11" s="68">
        <v>15</v>
      </c>
      <c r="N11" s="68">
        <v>15</v>
      </c>
      <c r="O11" s="83">
        <v>15</v>
      </c>
      <c r="P11" s="68">
        <v>15</v>
      </c>
      <c r="Q11" s="68">
        <v>15</v>
      </c>
      <c r="R11" s="68">
        <v>15</v>
      </c>
      <c r="S11" s="68">
        <v>16</v>
      </c>
      <c r="T11" s="68">
        <v>17</v>
      </c>
      <c r="U11" s="68">
        <v>18</v>
      </c>
      <c r="V11" s="68">
        <v>19</v>
      </c>
      <c r="W11" s="68">
        <v>20</v>
      </c>
      <c r="X11" s="68">
        <v>21</v>
      </c>
      <c r="Y11" s="68">
        <v>22</v>
      </c>
      <c r="Z11" s="68">
        <v>23</v>
      </c>
      <c r="AA11" s="68">
        <v>24</v>
      </c>
      <c r="AB11" s="68">
        <v>25</v>
      </c>
      <c r="AC11" s="68">
        <v>26</v>
      </c>
      <c r="AD11" s="68">
        <v>27</v>
      </c>
      <c r="AE11" s="68">
        <v>28</v>
      </c>
      <c r="AF11" s="68">
        <v>29</v>
      </c>
      <c r="AG11" s="68">
        <v>30</v>
      </c>
      <c r="AH11" s="68">
        <v>30</v>
      </c>
      <c r="AI11" s="68">
        <v>30</v>
      </c>
      <c r="AJ11" s="68">
        <v>30</v>
      </c>
      <c r="AK11" s="68">
        <v>30</v>
      </c>
      <c r="AL11" s="68">
        <v>30</v>
      </c>
      <c r="AM11" s="68">
        <v>30</v>
      </c>
      <c r="AN11" s="68">
        <v>30</v>
      </c>
      <c r="AO11" s="68">
        <v>38</v>
      </c>
      <c r="AP11" s="68">
        <v>39</v>
      </c>
      <c r="AQ11" s="68">
        <v>40</v>
      </c>
      <c r="AR11" s="68">
        <v>41</v>
      </c>
      <c r="AS11" s="68">
        <v>42</v>
      </c>
      <c r="AT11" s="68">
        <v>43</v>
      </c>
      <c r="AU11" s="68">
        <v>44</v>
      </c>
      <c r="AV11" s="68">
        <v>45</v>
      </c>
      <c r="AW11" s="68">
        <v>46</v>
      </c>
      <c r="AX11" s="68">
        <v>47</v>
      </c>
      <c r="AY11" s="68">
        <v>48</v>
      </c>
      <c r="AZ11" s="68">
        <v>49</v>
      </c>
      <c r="BA11" s="68">
        <v>50</v>
      </c>
      <c r="BB11" s="68">
        <v>51</v>
      </c>
      <c r="BC11" s="68">
        <v>52</v>
      </c>
      <c r="BD11" s="68">
        <v>53</v>
      </c>
      <c r="BE11" s="68">
        <v>54</v>
      </c>
      <c r="BF11" s="68">
        <v>55</v>
      </c>
      <c r="BG11" s="68">
        <v>56</v>
      </c>
      <c r="BH11" s="68">
        <v>57</v>
      </c>
      <c r="BI11" s="68">
        <v>58</v>
      </c>
      <c r="BJ11" s="68">
        <v>59</v>
      </c>
      <c r="BK11" s="68">
        <v>60</v>
      </c>
      <c r="BL11" s="68">
        <v>61</v>
      </c>
      <c r="BM11" s="68">
        <v>62</v>
      </c>
      <c r="BN11" s="68">
        <v>63</v>
      </c>
      <c r="BP11" s="9">
        <f t="shared" si="0"/>
        <v>180</v>
      </c>
      <c r="BQ11" s="9">
        <f t="shared" si="1"/>
        <v>258</v>
      </c>
      <c r="BR11" s="9">
        <f t="shared" si="2"/>
        <v>374</v>
      </c>
      <c r="BS11" s="9">
        <f t="shared" si="3"/>
        <v>546</v>
      </c>
      <c r="BT11" s="9">
        <f t="shared" si="4"/>
        <v>690</v>
      </c>
      <c r="BU11" s="9">
        <f t="shared" si="5"/>
        <v>690</v>
      </c>
    </row>
    <row r="12" spans="2:75" s="10" customFormat="1" ht="15">
      <c r="B12" s="10" t="s">
        <v>169</v>
      </c>
      <c r="C12" s="10" t="s">
        <v>156</v>
      </c>
      <c r="D12" s="10" t="s">
        <v>55</v>
      </c>
      <c r="E12" s="13" t="s">
        <v>24</v>
      </c>
      <c r="F12" s="10" t="s">
        <v>157</v>
      </c>
      <c r="G12" s="69">
        <f>+(G8*G9)+G10+G11</f>
        <v>20025</v>
      </c>
      <c r="H12" s="69">
        <f aca="true" t="shared" si="6" ref="H12:R12">+(H8*H9)+H10+H11</f>
        <v>25025</v>
      </c>
      <c r="I12" s="69">
        <f t="shared" si="6"/>
        <v>50025</v>
      </c>
      <c r="J12" s="69">
        <f t="shared" si="6"/>
        <v>55025</v>
      </c>
      <c r="K12" s="69">
        <f t="shared" si="6"/>
        <v>60025</v>
      </c>
      <c r="L12" s="69">
        <f t="shared" si="6"/>
        <v>65025</v>
      </c>
      <c r="M12" s="69">
        <f t="shared" si="6"/>
        <v>70025</v>
      </c>
      <c r="N12" s="69">
        <f t="shared" si="6"/>
        <v>75025</v>
      </c>
      <c r="O12" s="69">
        <f t="shared" si="6"/>
        <v>135025</v>
      </c>
      <c r="P12" s="69">
        <f t="shared" si="6"/>
        <v>210025</v>
      </c>
      <c r="Q12" s="69">
        <f t="shared" si="6"/>
        <v>900025</v>
      </c>
      <c r="R12" s="69">
        <f t="shared" si="6"/>
        <v>95025</v>
      </c>
      <c r="S12" s="69">
        <f aca="true" t="shared" si="7" ref="S12:AG12">+(S8*S9)+S10+S11</f>
        <v>96078</v>
      </c>
      <c r="T12" s="69">
        <f t="shared" si="7"/>
        <v>97133</v>
      </c>
      <c r="U12" s="69">
        <f t="shared" si="7"/>
        <v>98190</v>
      </c>
      <c r="V12" s="69">
        <f t="shared" si="7"/>
        <v>99249</v>
      </c>
      <c r="W12" s="69">
        <f t="shared" si="7"/>
        <v>100310</v>
      </c>
      <c r="X12" s="69">
        <f t="shared" si="7"/>
        <v>101373</v>
      </c>
      <c r="Y12" s="69">
        <f t="shared" si="7"/>
        <v>102438</v>
      </c>
      <c r="Z12" s="69">
        <f t="shared" si="7"/>
        <v>103505</v>
      </c>
      <c r="AA12" s="69">
        <f t="shared" si="7"/>
        <v>104574</v>
      </c>
      <c r="AB12" s="69">
        <f t="shared" si="7"/>
        <v>105645</v>
      </c>
      <c r="AC12" s="69">
        <f t="shared" si="7"/>
        <v>106718</v>
      </c>
      <c r="AD12" s="69">
        <f t="shared" si="7"/>
        <v>107793</v>
      </c>
      <c r="AE12" s="69">
        <f t="shared" si="7"/>
        <v>108870</v>
      </c>
      <c r="AF12" s="69">
        <f t="shared" si="7"/>
        <v>109949</v>
      </c>
      <c r="AG12" s="69">
        <f t="shared" si="7"/>
        <v>111030</v>
      </c>
      <c r="AH12" s="69">
        <f aca="true" t="shared" si="8" ref="AH12:AN12">+(AH8*AH9)+AH10+AH11</f>
        <v>111030</v>
      </c>
      <c r="AI12" s="69">
        <f t="shared" si="8"/>
        <v>111030</v>
      </c>
      <c r="AJ12" s="69">
        <f>+(AJ8*AJ9)+AJ10+AJ11</f>
        <v>111030</v>
      </c>
      <c r="AK12" s="69">
        <f t="shared" si="8"/>
        <v>111030</v>
      </c>
      <c r="AL12" s="69">
        <f t="shared" si="8"/>
        <v>111030</v>
      </c>
      <c r="AM12" s="69">
        <f t="shared" si="8"/>
        <v>111030</v>
      </c>
      <c r="AN12" s="69">
        <f t="shared" si="8"/>
        <v>111030</v>
      </c>
      <c r="AO12" s="69">
        <f aca="true" t="shared" si="9" ref="AO12:BN12">+(AO8*AO9)+AO10+AO11</f>
        <v>119750</v>
      </c>
      <c r="AP12" s="69">
        <f t="shared" si="9"/>
        <v>120849</v>
      </c>
      <c r="AQ12" s="69">
        <f t="shared" si="9"/>
        <v>121950</v>
      </c>
      <c r="AR12" s="69">
        <f t="shared" si="9"/>
        <v>123053</v>
      </c>
      <c r="AS12" s="69">
        <f t="shared" si="9"/>
        <v>124158</v>
      </c>
      <c r="AT12" s="69">
        <f t="shared" si="9"/>
        <v>125265</v>
      </c>
      <c r="AU12" s="69">
        <f t="shared" si="9"/>
        <v>126374</v>
      </c>
      <c r="AV12" s="69">
        <f t="shared" si="9"/>
        <v>127485</v>
      </c>
      <c r="AW12" s="69">
        <f t="shared" si="9"/>
        <v>128598</v>
      </c>
      <c r="AX12" s="69">
        <f t="shared" si="9"/>
        <v>129713</v>
      </c>
      <c r="AY12" s="69">
        <f t="shared" si="9"/>
        <v>130830</v>
      </c>
      <c r="AZ12" s="69">
        <f t="shared" si="9"/>
        <v>131949</v>
      </c>
      <c r="BA12" s="69">
        <f t="shared" si="9"/>
        <v>133070</v>
      </c>
      <c r="BB12" s="69">
        <f t="shared" si="9"/>
        <v>134193</v>
      </c>
      <c r="BC12" s="69">
        <f t="shared" si="9"/>
        <v>135318</v>
      </c>
      <c r="BD12" s="69">
        <f t="shared" si="9"/>
        <v>136445</v>
      </c>
      <c r="BE12" s="69">
        <f t="shared" si="9"/>
        <v>137574</v>
      </c>
      <c r="BF12" s="69">
        <f t="shared" si="9"/>
        <v>138705</v>
      </c>
      <c r="BG12" s="69">
        <f t="shared" si="9"/>
        <v>139838</v>
      </c>
      <c r="BH12" s="69">
        <f t="shared" si="9"/>
        <v>140973</v>
      </c>
      <c r="BI12" s="69">
        <f t="shared" si="9"/>
        <v>142110</v>
      </c>
      <c r="BJ12" s="69">
        <f t="shared" si="9"/>
        <v>143249</v>
      </c>
      <c r="BK12" s="69">
        <f t="shared" si="9"/>
        <v>144390</v>
      </c>
      <c r="BL12" s="69">
        <f t="shared" si="9"/>
        <v>145533</v>
      </c>
      <c r="BM12" s="69">
        <f t="shared" si="9"/>
        <v>146678</v>
      </c>
      <c r="BN12" s="69">
        <f t="shared" si="9"/>
        <v>147825</v>
      </c>
      <c r="BO12" s="65"/>
      <c r="BP12" s="66">
        <f t="shared" si="0"/>
        <v>1760300</v>
      </c>
      <c r="BQ12" s="66">
        <f t="shared" si="1"/>
        <v>1223006</v>
      </c>
      <c r="BR12" s="66">
        <f t="shared" si="2"/>
        <v>1347658</v>
      </c>
      <c r="BS12" s="66">
        <f t="shared" si="3"/>
        <v>1536638</v>
      </c>
      <c r="BT12" s="66">
        <f t="shared" si="4"/>
        <v>1698638</v>
      </c>
      <c r="BU12" s="66">
        <f t="shared" si="5"/>
        <v>1698638</v>
      </c>
      <c r="BV12" s="65"/>
      <c r="BW12" s="65"/>
    </row>
    <row r="13" spans="2:73" ht="15">
      <c r="B13" t="s">
        <v>169</v>
      </c>
      <c r="C13" t="s">
        <v>156</v>
      </c>
      <c r="D13" t="s">
        <v>55</v>
      </c>
      <c r="E13" s="12" t="s">
        <v>26</v>
      </c>
      <c r="F13" t="s">
        <v>158</v>
      </c>
      <c r="G13" s="68">
        <f>+G12*0.5</f>
        <v>10012.5</v>
      </c>
      <c r="H13" s="68">
        <f aca="true" t="shared" si="10" ref="H13:R13">+H12*0.5</f>
        <v>12512.5</v>
      </c>
      <c r="I13" s="68">
        <f t="shared" si="10"/>
        <v>25012.5</v>
      </c>
      <c r="J13" s="68">
        <f t="shared" si="10"/>
        <v>27512.5</v>
      </c>
      <c r="K13" s="68">
        <f t="shared" si="10"/>
        <v>30012.5</v>
      </c>
      <c r="L13" s="68">
        <f t="shared" si="10"/>
        <v>32512.5</v>
      </c>
      <c r="M13" s="68">
        <f t="shared" si="10"/>
        <v>35012.5</v>
      </c>
      <c r="N13" s="68">
        <f t="shared" si="10"/>
        <v>37512.5</v>
      </c>
      <c r="O13" s="68">
        <f t="shared" si="10"/>
        <v>67512.5</v>
      </c>
      <c r="P13" s="68">
        <f t="shared" si="10"/>
        <v>105012.5</v>
      </c>
      <c r="Q13" s="68">
        <f t="shared" si="10"/>
        <v>450012.5</v>
      </c>
      <c r="R13" s="68">
        <f t="shared" si="10"/>
        <v>47512.5</v>
      </c>
      <c r="S13" s="68">
        <f aca="true" t="shared" si="11" ref="S13:AG13">+S12*0.5</f>
        <v>48039</v>
      </c>
      <c r="T13" s="68">
        <f t="shared" si="11"/>
        <v>48566.5</v>
      </c>
      <c r="U13" s="68">
        <f t="shared" si="11"/>
        <v>49095</v>
      </c>
      <c r="V13" s="68">
        <f t="shared" si="11"/>
        <v>49624.5</v>
      </c>
      <c r="W13" s="68">
        <f t="shared" si="11"/>
        <v>50155</v>
      </c>
      <c r="X13" s="68">
        <f t="shared" si="11"/>
        <v>50686.5</v>
      </c>
      <c r="Y13" s="68">
        <f t="shared" si="11"/>
        <v>51219</v>
      </c>
      <c r="Z13" s="68">
        <f t="shared" si="11"/>
        <v>51752.5</v>
      </c>
      <c r="AA13" s="68">
        <f t="shared" si="11"/>
        <v>52287</v>
      </c>
      <c r="AB13" s="68">
        <f t="shared" si="11"/>
        <v>52822.5</v>
      </c>
      <c r="AC13" s="68">
        <f t="shared" si="11"/>
        <v>53359</v>
      </c>
      <c r="AD13" s="68">
        <f t="shared" si="11"/>
        <v>53896.5</v>
      </c>
      <c r="AE13" s="68">
        <f t="shared" si="11"/>
        <v>54435</v>
      </c>
      <c r="AF13" s="68">
        <f t="shared" si="11"/>
        <v>54974.5</v>
      </c>
      <c r="AG13" s="68">
        <f t="shared" si="11"/>
        <v>55515</v>
      </c>
      <c r="AH13" s="68">
        <f aca="true" t="shared" si="12" ref="AH13:AN13">+AH12*0.5</f>
        <v>55515</v>
      </c>
      <c r="AI13" s="68">
        <f t="shared" si="12"/>
        <v>55515</v>
      </c>
      <c r="AJ13" s="68">
        <f>+AJ12*0.5</f>
        <v>55515</v>
      </c>
      <c r="AK13" s="68">
        <f t="shared" si="12"/>
        <v>55515</v>
      </c>
      <c r="AL13" s="68">
        <f t="shared" si="12"/>
        <v>55515</v>
      </c>
      <c r="AM13" s="68">
        <f t="shared" si="12"/>
        <v>55515</v>
      </c>
      <c r="AN13" s="68">
        <f t="shared" si="12"/>
        <v>55515</v>
      </c>
      <c r="AO13" s="68">
        <f aca="true" t="shared" si="13" ref="AO13:BN13">+AO12*0.5</f>
        <v>59875</v>
      </c>
      <c r="AP13" s="68">
        <f t="shared" si="13"/>
        <v>60424.5</v>
      </c>
      <c r="AQ13" s="68">
        <f t="shared" si="13"/>
        <v>60975</v>
      </c>
      <c r="AR13" s="68">
        <f t="shared" si="13"/>
        <v>61526.5</v>
      </c>
      <c r="AS13" s="68">
        <f t="shared" si="13"/>
        <v>62079</v>
      </c>
      <c r="AT13" s="68">
        <f t="shared" si="13"/>
        <v>62632.5</v>
      </c>
      <c r="AU13" s="68">
        <f t="shared" si="13"/>
        <v>63187</v>
      </c>
      <c r="AV13" s="68">
        <f t="shared" si="13"/>
        <v>63742.5</v>
      </c>
      <c r="AW13" s="68">
        <f t="shared" si="13"/>
        <v>64299</v>
      </c>
      <c r="AX13" s="68">
        <f t="shared" si="13"/>
        <v>64856.5</v>
      </c>
      <c r="AY13" s="68">
        <f t="shared" si="13"/>
        <v>65415</v>
      </c>
      <c r="AZ13" s="68">
        <f t="shared" si="13"/>
        <v>65974.5</v>
      </c>
      <c r="BA13" s="68">
        <f t="shared" si="13"/>
        <v>66535</v>
      </c>
      <c r="BB13" s="68">
        <f t="shared" si="13"/>
        <v>67096.5</v>
      </c>
      <c r="BC13" s="68">
        <f t="shared" si="13"/>
        <v>67659</v>
      </c>
      <c r="BD13" s="68">
        <f t="shared" si="13"/>
        <v>68222.5</v>
      </c>
      <c r="BE13" s="68">
        <f t="shared" si="13"/>
        <v>68787</v>
      </c>
      <c r="BF13" s="68">
        <f t="shared" si="13"/>
        <v>69352.5</v>
      </c>
      <c r="BG13" s="68">
        <f t="shared" si="13"/>
        <v>69919</v>
      </c>
      <c r="BH13" s="68">
        <f t="shared" si="13"/>
        <v>70486.5</v>
      </c>
      <c r="BI13" s="68">
        <f t="shared" si="13"/>
        <v>71055</v>
      </c>
      <c r="BJ13" s="68">
        <f t="shared" si="13"/>
        <v>71624.5</v>
      </c>
      <c r="BK13" s="68">
        <f t="shared" si="13"/>
        <v>72195</v>
      </c>
      <c r="BL13" s="68">
        <f t="shared" si="13"/>
        <v>72766.5</v>
      </c>
      <c r="BM13" s="68">
        <f t="shared" si="13"/>
        <v>73339</v>
      </c>
      <c r="BN13" s="68">
        <f t="shared" si="13"/>
        <v>73912.5</v>
      </c>
      <c r="BP13" s="9">
        <f t="shared" si="0"/>
        <v>880150</v>
      </c>
      <c r="BQ13" s="9">
        <f t="shared" si="1"/>
        <v>611503</v>
      </c>
      <c r="BR13" s="9">
        <f t="shared" si="2"/>
        <v>673829</v>
      </c>
      <c r="BS13" s="9">
        <f t="shared" si="3"/>
        <v>768319</v>
      </c>
      <c r="BT13" s="9">
        <f t="shared" si="4"/>
        <v>849319</v>
      </c>
      <c r="BU13" s="9">
        <f t="shared" si="5"/>
        <v>849319</v>
      </c>
    </row>
    <row r="14" spans="2:73" ht="15">
      <c r="B14" t="s">
        <v>169</v>
      </c>
      <c r="C14" t="s">
        <v>156</v>
      </c>
      <c r="D14" t="s">
        <v>55</v>
      </c>
      <c r="E14" t="s">
        <v>33</v>
      </c>
      <c r="F14" t="s">
        <v>159</v>
      </c>
      <c r="G14" s="68">
        <f>+G12*0.05</f>
        <v>1001.25</v>
      </c>
      <c r="H14" s="68">
        <f aca="true" t="shared" si="14" ref="H14:R14">+H12*0.05</f>
        <v>1251.25</v>
      </c>
      <c r="I14" s="68">
        <f t="shared" si="14"/>
        <v>2501.25</v>
      </c>
      <c r="J14" s="68">
        <f t="shared" si="14"/>
        <v>2751.25</v>
      </c>
      <c r="K14" s="68">
        <f t="shared" si="14"/>
        <v>3001.25</v>
      </c>
      <c r="L14" s="68">
        <f t="shared" si="14"/>
        <v>3251.25</v>
      </c>
      <c r="M14" s="68">
        <f t="shared" si="14"/>
        <v>3501.25</v>
      </c>
      <c r="N14" s="68">
        <f t="shared" si="14"/>
        <v>3751.25</v>
      </c>
      <c r="O14" s="68">
        <f t="shared" si="14"/>
        <v>6751.25</v>
      </c>
      <c r="P14" s="68">
        <f t="shared" si="14"/>
        <v>10501.25</v>
      </c>
      <c r="Q14" s="68">
        <f t="shared" si="14"/>
        <v>45001.25</v>
      </c>
      <c r="R14" s="68">
        <f t="shared" si="14"/>
        <v>4751.25</v>
      </c>
      <c r="S14" s="68">
        <f aca="true" t="shared" si="15" ref="S14:AG14">+S12*0.05</f>
        <v>4803.900000000001</v>
      </c>
      <c r="T14" s="68">
        <f t="shared" si="15"/>
        <v>4856.650000000001</v>
      </c>
      <c r="U14" s="68">
        <f t="shared" si="15"/>
        <v>4909.5</v>
      </c>
      <c r="V14" s="68">
        <f t="shared" si="15"/>
        <v>4962.450000000001</v>
      </c>
      <c r="W14" s="68">
        <f t="shared" si="15"/>
        <v>5015.5</v>
      </c>
      <c r="X14" s="68">
        <f t="shared" si="15"/>
        <v>5068.650000000001</v>
      </c>
      <c r="Y14" s="68">
        <f t="shared" si="15"/>
        <v>5121.900000000001</v>
      </c>
      <c r="Z14" s="68">
        <f t="shared" si="15"/>
        <v>5175.25</v>
      </c>
      <c r="AA14" s="68">
        <f t="shared" si="15"/>
        <v>5228.700000000001</v>
      </c>
      <c r="AB14" s="68">
        <f t="shared" si="15"/>
        <v>5282.25</v>
      </c>
      <c r="AC14" s="68">
        <f t="shared" si="15"/>
        <v>5335.900000000001</v>
      </c>
      <c r="AD14" s="68">
        <f t="shared" si="15"/>
        <v>5389.650000000001</v>
      </c>
      <c r="AE14" s="68">
        <f t="shared" si="15"/>
        <v>5443.5</v>
      </c>
      <c r="AF14" s="68">
        <f t="shared" si="15"/>
        <v>5497.450000000001</v>
      </c>
      <c r="AG14" s="68">
        <f t="shared" si="15"/>
        <v>5551.5</v>
      </c>
      <c r="AH14" s="68">
        <f aca="true" t="shared" si="16" ref="AH14:AN14">+AH12*0.05</f>
        <v>5551.5</v>
      </c>
      <c r="AI14" s="68">
        <f t="shared" si="16"/>
        <v>5551.5</v>
      </c>
      <c r="AJ14" s="68">
        <f>+AJ12*0.05</f>
        <v>5551.5</v>
      </c>
      <c r="AK14" s="68">
        <f t="shared" si="16"/>
        <v>5551.5</v>
      </c>
      <c r="AL14" s="68">
        <f t="shared" si="16"/>
        <v>5551.5</v>
      </c>
      <c r="AM14" s="68">
        <f t="shared" si="16"/>
        <v>5551.5</v>
      </c>
      <c r="AN14" s="68">
        <f t="shared" si="16"/>
        <v>5551.5</v>
      </c>
      <c r="AO14" s="68">
        <f aca="true" t="shared" si="17" ref="AO14:BN14">+AO12*0.05</f>
        <v>5987.5</v>
      </c>
      <c r="AP14" s="68">
        <f t="shared" si="17"/>
        <v>6042.450000000001</v>
      </c>
      <c r="AQ14" s="68">
        <f t="shared" si="17"/>
        <v>6097.5</v>
      </c>
      <c r="AR14" s="68">
        <f t="shared" si="17"/>
        <v>6152.650000000001</v>
      </c>
      <c r="AS14" s="68">
        <f t="shared" si="17"/>
        <v>6207.900000000001</v>
      </c>
      <c r="AT14" s="68">
        <f t="shared" si="17"/>
        <v>6263.25</v>
      </c>
      <c r="AU14" s="68">
        <f t="shared" si="17"/>
        <v>6318.700000000001</v>
      </c>
      <c r="AV14" s="68">
        <f t="shared" si="17"/>
        <v>6374.25</v>
      </c>
      <c r="AW14" s="68">
        <f t="shared" si="17"/>
        <v>6429.900000000001</v>
      </c>
      <c r="AX14" s="68">
        <f t="shared" si="17"/>
        <v>6485.650000000001</v>
      </c>
      <c r="AY14" s="68">
        <f t="shared" si="17"/>
        <v>6541.5</v>
      </c>
      <c r="AZ14" s="68">
        <f t="shared" si="17"/>
        <v>6597.450000000001</v>
      </c>
      <c r="BA14" s="68">
        <f t="shared" si="17"/>
        <v>6653.5</v>
      </c>
      <c r="BB14" s="68">
        <f t="shared" si="17"/>
        <v>6709.650000000001</v>
      </c>
      <c r="BC14" s="68">
        <f t="shared" si="17"/>
        <v>6765.900000000001</v>
      </c>
      <c r="BD14" s="68">
        <f t="shared" si="17"/>
        <v>6822.25</v>
      </c>
      <c r="BE14" s="68">
        <f t="shared" si="17"/>
        <v>6878.700000000001</v>
      </c>
      <c r="BF14" s="68">
        <f t="shared" si="17"/>
        <v>6935.25</v>
      </c>
      <c r="BG14" s="68">
        <f t="shared" si="17"/>
        <v>6991.900000000001</v>
      </c>
      <c r="BH14" s="68">
        <f t="shared" si="17"/>
        <v>7048.650000000001</v>
      </c>
      <c r="BI14" s="68">
        <f t="shared" si="17"/>
        <v>7105.5</v>
      </c>
      <c r="BJ14" s="68">
        <f t="shared" si="17"/>
        <v>7162.450000000001</v>
      </c>
      <c r="BK14" s="68">
        <f t="shared" si="17"/>
        <v>7219.5</v>
      </c>
      <c r="BL14" s="68">
        <f t="shared" si="17"/>
        <v>7276.650000000001</v>
      </c>
      <c r="BM14" s="68">
        <f t="shared" si="17"/>
        <v>7333.900000000001</v>
      </c>
      <c r="BN14" s="68">
        <f t="shared" si="17"/>
        <v>7391.25</v>
      </c>
      <c r="BP14" s="9">
        <f t="shared" si="0"/>
        <v>88015</v>
      </c>
      <c r="BQ14" s="9">
        <f t="shared" si="1"/>
        <v>61150.3</v>
      </c>
      <c r="BR14" s="9">
        <f t="shared" si="2"/>
        <v>67382.9</v>
      </c>
      <c r="BS14" s="9">
        <f t="shared" si="3"/>
        <v>76831.9</v>
      </c>
      <c r="BT14" s="9">
        <f t="shared" si="4"/>
        <v>84931.9</v>
      </c>
      <c r="BU14" s="9">
        <f t="shared" si="5"/>
        <v>84931.9</v>
      </c>
    </row>
    <row r="15" spans="2:73" ht="15">
      <c r="B15" t="s">
        <v>169</v>
      </c>
      <c r="C15" t="s">
        <v>156</v>
      </c>
      <c r="D15" t="s">
        <v>55</v>
      </c>
      <c r="E15" s="12" t="s">
        <v>33</v>
      </c>
      <c r="F15" t="s">
        <v>160</v>
      </c>
      <c r="G15" s="68">
        <v>200</v>
      </c>
      <c r="H15" s="68">
        <v>200</v>
      </c>
      <c r="I15" s="68">
        <v>200</v>
      </c>
      <c r="J15" s="68">
        <v>200</v>
      </c>
      <c r="K15" s="68">
        <v>200</v>
      </c>
      <c r="L15" s="68">
        <v>200</v>
      </c>
      <c r="M15" s="68">
        <v>200</v>
      </c>
      <c r="N15" s="68">
        <v>200</v>
      </c>
      <c r="O15" s="68">
        <v>200</v>
      </c>
      <c r="P15" s="68">
        <v>200</v>
      </c>
      <c r="Q15" s="68">
        <v>200</v>
      </c>
      <c r="R15" s="68">
        <v>200</v>
      </c>
      <c r="S15" s="68">
        <v>201</v>
      </c>
      <c r="T15" s="68">
        <v>202</v>
      </c>
      <c r="U15" s="68">
        <v>203</v>
      </c>
      <c r="V15" s="68">
        <v>204</v>
      </c>
      <c r="W15" s="68">
        <v>205</v>
      </c>
      <c r="X15" s="68">
        <v>206</v>
      </c>
      <c r="Y15" s="68">
        <v>207</v>
      </c>
      <c r="Z15" s="68">
        <v>208</v>
      </c>
      <c r="AA15" s="68">
        <v>209</v>
      </c>
      <c r="AB15" s="68">
        <v>210</v>
      </c>
      <c r="AC15" s="68">
        <v>211</v>
      </c>
      <c r="AD15" s="68">
        <v>212</v>
      </c>
      <c r="AE15" s="68">
        <v>213</v>
      </c>
      <c r="AF15" s="68">
        <v>214</v>
      </c>
      <c r="AG15" s="68">
        <v>215</v>
      </c>
      <c r="AH15" s="68">
        <v>215</v>
      </c>
      <c r="AI15" s="68">
        <v>215</v>
      </c>
      <c r="AJ15" s="68">
        <v>215</v>
      </c>
      <c r="AK15" s="68">
        <v>215</v>
      </c>
      <c r="AL15" s="68">
        <v>215</v>
      </c>
      <c r="AM15" s="68">
        <v>215</v>
      </c>
      <c r="AN15" s="68">
        <v>215</v>
      </c>
      <c r="AO15" s="68">
        <v>223</v>
      </c>
      <c r="AP15" s="68">
        <v>224</v>
      </c>
      <c r="AQ15" s="68">
        <v>225</v>
      </c>
      <c r="AR15" s="68">
        <v>226</v>
      </c>
      <c r="AS15" s="68">
        <v>227</v>
      </c>
      <c r="AT15" s="68">
        <v>228</v>
      </c>
      <c r="AU15" s="68">
        <v>229</v>
      </c>
      <c r="AV15" s="68">
        <v>230</v>
      </c>
      <c r="AW15" s="68">
        <v>231</v>
      </c>
      <c r="AX15" s="68">
        <v>232</v>
      </c>
      <c r="AY15" s="68">
        <v>233</v>
      </c>
      <c r="AZ15" s="68">
        <v>234</v>
      </c>
      <c r="BA15" s="68">
        <v>235</v>
      </c>
      <c r="BB15" s="68">
        <v>236</v>
      </c>
      <c r="BC15" s="68">
        <v>237</v>
      </c>
      <c r="BD15" s="68">
        <v>238</v>
      </c>
      <c r="BE15" s="68">
        <v>239</v>
      </c>
      <c r="BF15" s="68">
        <v>240</v>
      </c>
      <c r="BG15" s="68">
        <v>241</v>
      </c>
      <c r="BH15" s="68">
        <v>242</v>
      </c>
      <c r="BI15" s="68">
        <v>243</v>
      </c>
      <c r="BJ15" s="68">
        <v>244</v>
      </c>
      <c r="BK15" s="68">
        <v>245</v>
      </c>
      <c r="BL15" s="68">
        <v>246</v>
      </c>
      <c r="BM15" s="68">
        <v>247</v>
      </c>
      <c r="BN15" s="68">
        <v>248</v>
      </c>
      <c r="BP15" s="9">
        <f t="shared" si="0"/>
        <v>2400</v>
      </c>
      <c r="BQ15" s="9">
        <f t="shared" si="1"/>
        <v>2478</v>
      </c>
      <c r="BR15" s="9">
        <f t="shared" si="2"/>
        <v>2594</v>
      </c>
      <c r="BS15" s="9">
        <f t="shared" si="3"/>
        <v>2766</v>
      </c>
      <c r="BT15" s="9">
        <f t="shared" si="4"/>
        <v>2910</v>
      </c>
      <c r="BU15" s="9">
        <f t="shared" si="5"/>
        <v>2910</v>
      </c>
    </row>
    <row r="16" spans="2:73" ht="15">
      <c r="B16" t="s">
        <v>169</v>
      </c>
      <c r="C16" t="s">
        <v>156</v>
      </c>
      <c r="D16" t="s">
        <v>55</v>
      </c>
      <c r="E16" s="12" t="s">
        <v>35</v>
      </c>
      <c r="F16" t="s">
        <v>36</v>
      </c>
      <c r="G16" s="68">
        <v>50</v>
      </c>
      <c r="H16" s="68">
        <v>50</v>
      </c>
      <c r="I16" s="68">
        <v>50</v>
      </c>
      <c r="J16" s="68">
        <v>50</v>
      </c>
      <c r="K16" s="68">
        <v>50</v>
      </c>
      <c r="L16" s="68">
        <v>50</v>
      </c>
      <c r="M16" s="68">
        <v>50</v>
      </c>
      <c r="N16" s="68">
        <v>50</v>
      </c>
      <c r="O16" s="68">
        <v>50</v>
      </c>
      <c r="P16" s="68">
        <v>50</v>
      </c>
      <c r="Q16" s="68">
        <v>50</v>
      </c>
      <c r="R16" s="68">
        <v>50</v>
      </c>
      <c r="S16" s="68">
        <v>51</v>
      </c>
      <c r="T16" s="68">
        <v>52</v>
      </c>
      <c r="U16" s="68">
        <v>53</v>
      </c>
      <c r="V16" s="68">
        <v>54</v>
      </c>
      <c r="W16" s="68">
        <v>55</v>
      </c>
      <c r="X16" s="68">
        <v>56</v>
      </c>
      <c r="Y16" s="68">
        <v>57</v>
      </c>
      <c r="Z16" s="68">
        <v>58</v>
      </c>
      <c r="AA16" s="68">
        <v>59</v>
      </c>
      <c r="AB16" s="68">
        <v>60</v>
      </c>
      <c r="AC16" s="68">
        <v>61</v>
      </c>
      <c r="AD16" s="68">
        <v>62</v>
      </c>
      <c r="AE16" s="68">
        <v>63</v>
      </c>
      <c r="AF16" s="68">
        <v>64</v>
      </c>
      <c r="AG16" s="68">
        <v>65</v>
      </c>
      <c r="AH16" s="68">
        <v>65</v>
      </c>
      <c r="AI16" s="68">
        <v>65</v>
      </c>
      <c r="AJ16" s="68">
        <v>65</v>
      </c>
      <c r="AK16" s="68">
        <v>65</v>
      </c>
      <c r="AL16" s="68">
        <v>65</v>
      </c>
      <c r="AM16" s="68">
        <v>65</v>
      </c>
      <c r="AN16" s="68">
        <v>65</v>
      </c>
      <c r="AO16" s="68">
        <v>73</v>
      </c>
      <c r="AP16" s="68">
        <v>74</v>
      </c>
      <c r="AQ16" s="68">
        <v>75</v>
      </c>
      <c r="AR16" s="68">
        <v>76</v>
      </c>
      <c r="AS16" s="68">
        <v>77</v>
      </c>
      <c r="AT16" s="68">
        <v>78</v>
      </c>
      <c r="AU16" s="68">
        <v>79</v>
      </c>
      <c r="AV16" s="68">
        <v>80</v>
      </c>
      <c r="AW16" s="68">
        <v>81</v>
      </c>
      <c r="AX16" s="68">
        <v>82</v>
      </c>
      <c r="AY16" s="68">
        <v>83</v>
      </c>
      <c r="AZ16" s="68">
        <v>84</v>
      </c>
      <c r="BA16" s="68">
        <v>85</v>
      </c>
      <c r="BB16" s="68">
        <v>86</v>
      </c>
      <c r="BC16" s="68">
        <v>87</v>
      </c>
      <c r="BD16" s="68">
        <v>88</v>
      </c>
      <c r="BE16" s="68">
        <v>89</v>
      </c>
      <c r="BF16" s="68">
        <v>90</v>
      </c>
      <c r="BG16" s="68">
        <v>91</v>
      </c>
      <c r="BH16" s="68">
        <v>92</v>
      </c>
      <c r="BI16" s="68">
        <v>93</v>
      </c>
      <c r="BJ16" s="68">
        <v>94</v>
      </c>
      <c r="BK16" s="68">
        <v>95</v>
      </c>
      <c r="BL16" s="68">
        <v>96</v>
      </c>
      <c r="BM16" s="68">
        <v>97</v>
      </c>
      <c r="BN16" s="68">
        <v>98</v>
      </c>
      <c r="BP16" s="9">
        <f t="shared" si="0"/>
        <v>600</v>
      </c>
      <c r="BQ16" s="9">
        <f t="shared" si="1"/>
        <v>678</v>
      </c>
      <c r="BR16" s="9">
        <f t="shared" si="2"/>
        <v>794</v>
      </c>
      <c r="BS16" s="9">
        <f t="shared" si="3"/>
        <v>966</v>
      </c>
      <c r="BT16" s="9">
        <f t="shared" si="4"/>
        <v>1110</v>
      </c>
      <c r="BU16" s="9">
        <f t="shared" si="5"/>
        <v>1110</v>
      </c>
    </row>
    <row r="17" spans="2:73" ht="15">
      <c r="B17" t="s">
        <v>169</v>
      </c>
      <c r="C17" t="s">
        <v>156</v>
      </c>
      <c r="D17" t="s">
        <v>55</v>
      </c>
      <c r="E17" s="12" t="s">
        <v>31</v>
      </c>
      <c r="F17" t="s">
        <v>32</v>
      </c>
      <c r="G17" s="67">
        <v>10</v>
      </c>
      <c r="H17" s="67">
        <v>10</v>
      </c>
      <c r="I17" s="67">
        <v>10</v>
      </c>
      <c r="J17" s="67">
        <v>10</v>
      </c>
      <c r="K17" s="67">
        <v>10</v>
      </c>
      <c r="L17" s="67">
        <v>10</v>
      </c>
      <c r="M17" s="67">
        <v>10</v>
      </c>
      <c r="N17" s="67">
        <v>10</v>
      </c>
      <c r="O17" s="67">
        <v>10</v>
      </c>
      <c r="P17" s="67">
        <v>10</v>
      </c>
      <c r="Q17" s="67">
        <v>10</v>
      </c>
      <c r="R17" s="67">
        <v>10</v>
      </c>
      <c r="S17" s="67">
        <v>11</v>
      </c>
      <c r="T17" s="67">
        <v>12</v>
      </c>
      <c r="U17" s="67">
        <v>13</v>
      </c>
      <c r="V17" s="67">
        <v>14</v>
      </c>
      <c r="W17" s="67">
        <v>15</v>
      </c>
      <c r="X17" s="67">
        <v>16</v>
      </c>
      <c r="Y17" s="67">
        <v>17</v>
      </c>
      <c r="Z17" s="67">
        <v>18</v>
      </c>
      <c r="AA17" s="67">
        <v>19</v>
      </c>
      <c r="AB17" s="67">
        <v>20</v>
      </c>
      <c r="AC17" s="67">
        <v>21</v>
      </c>
      <c r="AD17" s="67">
        <v>22</v>
      </c>
      <c r="AE17" s="67">
        <v>23</v>
      </c>
      <c r="AF17" s="67">
        <v>24</v>
      </c>
      <c r="AG17" s="67">
        <v>25</v>
      </c>
      <c r="AH17" s="67">
        <v>25</v>
      </c>
      <c r="AI17" s="67">
        <v>25</v>
      </c>
      <c r="AJ17" s="67">
        <v>25</v>
      </c>
      <c r="AK17" s="67">
        <v>25</v>
      </c>
      <c r="AL17" s="67">
        <v>25</v>
      </c>
      <c r="AM17" s="67">
        <v>25</v>
      </c>
      <c r="AN17" s="67">
        <v>25</v>
      </c>
      <c r="AO17" s="67">
        <v>33</v>
      </c>
      <c r="AP17" s="67">
        <v>34</v>
      </c>
      <c r="AQ17" s="67">
        <v>35</v>
      </c>
      <c r="AR17" s="67">
        <v>36</v>
      </c>
      <c r="AS17" s="67">
        <v>37</v>
      </c>
      <c r="AT17" s="67">
        <v>38</v>
      </c>
      <c r="AU17" s="67">
        <v>39</v>
      </c>
      <c r="AV17" s="67">
        <v>40</v>
      </c>
      <c r="AW17" s="67">
        <v>41</v>
      </c>
      <c r="AX17" s="67">
        <v>42</v>
      </c>
      <c r="AY17" s="67">
        <v>43</v>
      </c>
      <c r="AZ17" s="67">
        <v>44</v>
      </c>
      <c r="BA17" s="67">
        <v>45</v>
      </c>
      <c r="BB17" s="67">
        <v>46</v>
      </c>
      <c r="BC17" s="67">
        <v>47</v>
      </c>
      <c r="BD17" s="67">
        <v>48</v>
      </c>
      <c r="BE17" s="67">
        <v>49</v>
      </c>
      <c r="BF17" s="67">
        <v>50</v>
      </c>
      <c r="BG17" s="67">
        <v>51</v>
      </c>
      <c r="BH17" s="67">
        <v>52</v>
      </c>
      <c r="BI17" s="67">
        <v>53</v>
      </c>
      <c r="BJ17" s="67">
        <v>54</v>
      </c>
      <c r="BK17" s="67">
        <v>55</v>
      </c>
      <c r="BL17" s="67">
        <v>56</v>
      </c>
      <c r="BM17" s="67">
        <v>57</v>
      </c>
      <c r="BN17" s="67">
        <v>58</v>
      </c>
      <c r="BP17" s="9">
        <f t="shared" si="0"/>
        <v>120</v>
      </c>
      <c r="BQ17" s="9">
        <f t="shared" si="1"/>
        <v>198</v>
      </c>
      <c r="BR17" s="9">
        <f t="shared" si="2"/>
        <v>314</v>
      </c>
      <c r="BS17" s="9">
        <f t="shared" si="3"/>
        <v>486</v>
      </c>
      <c r="BT17" s="9">
        <f t="shared" si="4"/>
        <v>630</v>
      </c>
      <c r="BU17" s="9">
        <f t="shared" si="5"/>
        <v>630</v>
      </c>
    </row>
    <row r="18" spans="2:73" ht="15">
      <c r="B18" t="s">
        <v>169</v>
      </c>
      <c r="C18" t="s">
        <v>156</v>
      </c>
      <c r="D18" t="s">
        <v>55</v>
      </c>
      <c r="E18" s="12" t="s">
        <v>30</v>
      </c>
      <c r="F18" t="s">
        <v>161</v>
      </c>
      <c r="G18" s="68">
        <v>50</v>
      </c>
      <c r="H18" s="68">
        <v>50</v>
      </c>
      <c r="I18" s="68">
        <v>50</v>
      </c>
      <c r="J18" s="68">
        <v>50</v>
      </c>
      <c r="K18" s="68">
        <v>50</v>
      </c>
      <c r="L18" s="68">
        <v>50</v>
      </c>
      <c r="M18" s="68">
        <v>50</v>
      </c>
      <c r="N18" s="68">
        <v>50</v>
      </c>
      <c r="O18" s="68">
        <v>50</v>
      </c>
      <c r="P18" s="68">
        <v>50</v>
      </c>
      <c r="Q18" s="68">
        <v>50</v>
      </c>
      <c r="R18" s="68">
        <v>50</v>
      </c>
      <c r="S18" s="68">
        <v>51</v>
      </c>
      <c r="T18" s="68">
        <v>52</v>
      </c>
      <c r="U18" s="68">
        <v>53</v>
      </c>
      <c r="V18" s="68">
        <v>54</v>
      </c>
      <c r="W18" s="68">
        <v>55</v>
      </c>
      <c r="X18" s="68">
        <v>56</v>
      </c>
      <c r="Y18" s="68">
        <v>57</v>
      </c>
      <c r="Z18" s="68">
        <v>58</v>
      </c>
      <c r="AA18" s="68">
        <v>59</v>
      </c>
      <c r="AB18" s="68">
        <v>60</v>
      </c>
      <c r="AC18" s="68">
        <v>61</v>
      </c>
      <c r="AD18" s="68">
        <v>62</v>
      </c>
      <c r="AE18" s="68">
        <v>63</v>
      </c>
      <c r="AF18" s="68">
        <v>64</v>
      </c>
      <c r="AG18" s="68">
        <v>65</v>
      </c>
      <c r="AH18" s="68">
        <v>65</v>
      </c>
      <c r="AI18" s="68">
        <v>65</v>
      </c>
      <c r="AJ18" s="68">
        <v>65</v>
      </c>
      <c r="AK18" s="68">
        <v>65</v>
      </c>
      <c r="AL18" s="68">
        <v>65</v>
      </c>
      <c r="AM18" s="68">
        <v>65</v>
      </c>
      <c r="AN18" s="68">
        <v>65</v>
      </c>
      <c r="AO18" s="68">
        <v>73</v>
      </c>
      <c r="AP18" s="68">
        <v>74</v>
      </c>
      <c r="AQ18" s="68">
        <v>75</v>
      </c>
      <c r="AR18" s="68">
        <v>76</v>
      </c>
      <c r="AS18" s="68">
        <v>77</v>
      </c>
      <c r="AT18" s="68">
        <v>78</v>
      </c>
      <c r="AU18" s="68">
        <v>79</v>
      </c>
      <c r="AV18" s="68">
        <v>80</v>
      </c>
      <c r="AW18" s="68">
        <v>81</v>
      </c>
      <c r="AX18" s="68">
        <v>82</v>
      </c>
      <c r="AY18" s="68">
        <v>83</v>
      </c>
      <c r="AZ18" s="68">
        <v>84</v>
      </c>
      <c r="BA18" s="68">
        <v>85</v>
      </c>
      <c r="BB18" s="68">
        <v>86</v>
      </c>
      <c r="BC18" s="68">
        <v>87</v>
      </c>
      <c r="BD18" s="68">
        <v>88</v>
      </c>
      <c r="BE18" s="68">
        <v>89</v>
      </c>
      <c r="BF18" s="68">
        <v>90</v>
      </c>
      <c r="BG18" s="68">
        <v>91</v>
      </c>
      <c r="BH18" s="68">
        <v>92</v>
      </c>
      <c r="BI18" s="68">
        <v>93</v>
      </c>
      <c r="BJ18" s="68">
        <v>94</v>
      </c>
      <c r="BK18" s="68">
        <v>95</v>
      </c>
      <c r="BL18" s="68">
        <v>96</v>
      </c>
      <c r="BM18" s="68">
        <v>97</v>
      </c>
      <c r="BN18" s="68">
        <v>98</v>
      </c>
      <c r="BP18" s="9">
        <f t="shared" si="0"/>
        <v>600</v>
      </c>
      <c r="BQ18" s="9">
        <f t="shared" si="1"/>
        <v>678</v>
      </c>
      <c r="BR18" s="9">
        <f t="shared" si="2"/>
        <v>794</v>
      </c>
      <c r="BS18" s="9">
        <f t="shared" si="3"/>
        <v>966</v>
      </c>
      <c r="BT18" s="9">
        <f t="shared" si="4"/>
        <v>1110</v>
      </c>
      <c r="BU18" s="9">
        <f t="shared" si="5"/>
        <v>1110</v>
      </c>
    </row>
    <row r="19" spans="2:73" ht="15">
      <c r="B19" t="s">
        <v>169</v>
      </c>
      <c r="C19" t="s">
        <v>156</v>
      </c>
      <c r="D19" t="s">
        <v>55</v>
      </c>
      <c r="E19" s="12" t="s">
        <v>163</v>
      </c>
      <c r="F19" t="s">
        <v>162</v>
      </c>
      <c r="G19" s="68">
        <v>250</v>
      </c>
      <c r="H19" s="68">
        <v>250</v>
      </c>
      <c r="I19" s="68">
        <v>250</v>
      </c>
      <c r="J19" s="68">
        <v>250</v>
      </c>
      <c r="K19" s="68">
        <v>250</v>
      </c>
      <c r="L19" s="68">
        <v>250</v>
      </c>
      <c r="M19" s="68">
        <v>250</v>
      </c>
      <c r="N19" s="68">
        <v>250</v>
      </c>
      <c r="O19" s="68">
        <v>250</v>
      </c>
      <c r="P19" s="68">
        <v>250</v>
      </c>
      <c r="Q19" s="68">
        <v>250</v>
      </c>
      <c r="R19" s="68">
        <v>250</v>
      </c>
      <c r="S19" s="68">
        <v>251</v>
      </c>
      <c r="T19" s="68">
        <v>252</v>
      </c>
      <c r="U19" s="68">
        <v>253</v>
      </c>
      <c r="V19" s="68">
        <v>254</v>
      </c>
      <c r="W19" s="68">
        <v>255</v>
      </c>
      <c r="X19" s="68">
        <v>256</v>
      </c>
      <c r="Y19" s="68">
        <v>257</v>
      </c>
      <c r="Z19" s="68">
        <v>258</v>
      </c>
      <c r="AA19" s="68">
        <v>259</v>
      </c>
      <c r="AB19" s="68">
        <v>260</v>
      </c>
      <c r="AC19" s="68">
        <v>261</v>
      </c>
      <c r="AD19" s="68">
        <v>262</v>
      </c>
      <c r="AE19" s="68">
        <v>263</v>
      </c>
      <c r="AF19" s="68">
        <v>264</v>
      </c>
      <c r="AG19" s="68">
        <v>265</v>
      </c>
      <c r="AH19" s="68">
        <v>265</v>
      </c>
      <c r="AI19" s="68">
        <v>265</v>
      </c>
      <c r="AJ19" s="68">
        <v>265</v>
      </c>
      <c r="AK19" s="68">
        <v>265</v>
      </c>
      <c r="AL19" s="68">
        <v>265</v>
      </c>
      <c r="AM19" s="68">
        <v>265</v>
      </c>
      <c r="AN19" s="68">
        <v>265</v>
      </c>
      <c r="AO19" s="68">
        <v>273</v>
      </c>
      <c r="AP19" s="68">
        <v>274</v>
      </c>
      <c r="AQ19" s="68">
        <v>275</v>
      </c>
      <c r="AR19" s="68">
        <v>276</v>
      </c>
      <c r="AS19" s="68">
        <v>277</v>
      </c>
      <c r="AT19" s="68">
        <v>278</v>
      </c>
      <c r="AU19" s="68">
        <v>279</v>
      </c>
      <c r="AV19" s="68">
        <v>280</v>
      </c>
      <c r="AW19" s="68">
        <v>281</v>
      </c>
      <c r="AX19" s="68">
        <v>282</v>
      </c>
      <c r="AY19" s="68">
        <v>283</v>
      </c>
      <c r="AZ19" s="68">
        <v>284</v>
      </c>
      <c r="BA19" s="68">
        <v>285</v>
      </c>
      <c r="BB19" s="68">
        <v>286</v>
      </c>
      <c r="BC19" s="68">
        <v>287</v>
      </c>
      <c r="BD19" s="68">
        <v>288</v>
      </c>
      <c r="BE19" s="68">
        <v>289</v>
      </c>
      <c r="BF19" s="68">
        <v>290</v>
      </c>
      <c r="BG19" s="68">
        <v>291</v>
      </c>
      <c r="BH19" s="68">
        <v>292</v>
      </c>
      <c r="BI19" s="68">
        <v>293</v>
      </c>
      <c r="BJ19" s="68">
        <v>294</v>
      </c>
      <c r="BK19" s="68">
        <v>295</v>
      </c>
      <c r="BL19" s="68">
        <v>296</v>
      </c>
      <c r="BM19" s="68">
        <v>297</v>
      </c>
      <c r="BN19" s="68">
        <v>298</v>
      </c>
      <c r="BP19" s="9">
        <f t="shared" si="0"/>
        <v>3000</v>
      </c>
      <c r="BQ19" s="9">
        <f t="shared" si="1"/>
        <v>3078</v>
      </c>
      <c r="BR19" s="9">
        <f t="shared" si="2"/>
        <v>3194</v>
      </c>
      <c r="BS19" s="9">
        <f t="shared" si="3"/>
        <v>3366</v>
      </c>
      <c r="BT19" s="9">
        <f t="shared" si="4"/>
        <v>3510</v>
      </c>
      <c r="BU19" s="9">
        <f t="shared" si="5"/>
        <v>3510</v>
      </c>
    </row>
    <row r="20" spans="2:73" ht="15">
      <c r="B20" t="s">
        <v>169</v>
      </c>
      <c r="C20" t="s">
        <v>156</v>
      </c>
      <c r="D20" t="s">
        <v>55</v>
      </c>
      <c r="E20" s="12" t="s">
        <v>28</v>
      </c>
      <c r="F20" t="s">
        <v>29</v>
      </c>
      <c r="G20" s="68">
        <v>5</v>
      </c>
      <c r="H20" s="68">
        <v>5</v>
      </c>
      <c r="I20" s="68">
        <v>5</v>
      </c>
      <c r="J20" s="68">
        <v>5</v>
      </c>
      <c r="K20" s="68">
        <v>5</v>
      </c>
      <c r="L20" s="68">
        <v>5</v>
      </c>
      <c r="M20" s="68">
        <v>5</v>
      </c>
      <c r="N20" s="68">
        <v>5</v>
      </c>
      <c r="O20" s="68">
        <v>5</v>
      </c>
      <c r="P20" s="68">
        <v>5</v>
      </c>
      <c r="Q20" s="68">
        <v>5</v>
      </c>
      <c r="R20" s="68">
        <v>5</v>
      </c>
      <c r="S20" s="68">
        <v>6</v>
      </c>
      <c r="T20" s="68">
        <v>7</v>
      </c>
      <c r="U20" s="68">
        <v>8</v>
      </c>
      <c r="V20" s="68">
        <v>9</v>
      </c>
      <c r="W20" s="68">
        <v>10</v>
      </c>
      <c r="X20" s="68">
        <v>11</v>
      </c>
      <c r="Y20" s="68">
        <v>12</v>
      </c>
      <c r="Z20" s="68">
        <v>13</v>
      </c>
      <c r="AA20" s="68">
        <v>14</v>
      </c>
      <c r="AB20" s="68">
        <v>15</v>
      </c>
      <c r="AC20" s="68">
        <v>16</v>
      </c>
      <c r="AD20" s="68">
        <v>17</v>
      </c>
      <c r="AE20" s="68">
        <v>18</v>
      </c>
      <c r="AF20" s="68">
        <v>19</v>
      </c>
      <c r="AG20" s="68">
        <v>20</v>
      </c>
      <c r="AH20" s="68">
        <v>20</v>
      </c>
      <c r="AI20" s="68">
        <v>20</v>
      </c>
      <c r="AJ20" s="68">
        <v>20</v>
      </c>
      <c r="AK20" s="68">
        <v>20</v>
      </c>
      <c r="AL20" s="68">
        <v>20</v>
      </c>
      <c r="AM20" s="68">
        <v>20</v>
      </c>
      <c r="AN20" s="68">
        <v>20</v>
      </c>
      <c r="AO20" s="68">
        <v>28</v>
      </c>
      <c r="AP20" s="68">
        <v>29</v>
      </c>
      <c r="AQ20" s="68">
        <v>30</v>
      </c>
      <c r="AR20" s="68">
        <v>31</v>
      </c>
      <c r="AS20" s="68">
        <v>32</v>
      </c>
      <c r="AT20" s="68">
        <v>33</v>
      </c>
      <c r="AU20" s="68">
        <v>34</v>
      </c>
      <c r="AV20" s="68">
        <v>35</v>
      </c>
      <c r="AW20" s="68">
        <v>36</v>
      </c>
      <c r="AX20" s="68">
        <v>37</v>
      </c>
      <c r="AY20" s="68">
        <v>38</v>
      </c>
      <c r="AZ20" s="68">
        <v>39</v>
      </c>
      <c r="BA20" s="68">
        <v>40</v>
      </c>
      <c r="BB20" s="68">
        <v>41</v>
      </c>
      <c r="BC20" s="68">
        <v>42</v>
      </c>
      <c r="BD20" s="68">
        <v>43</v>
      </c>
      <c r="BE20" s="68">
        <v>44</v>
      </c>
      <c r="BF20" s="68">
        <v>45</v>
      </c>
      <c r="BG20" s="68">
        <v>46</v>
      </c>
      <c r="BH20" s="68">
        <v>47</v>
      </c>
      <c r="BI20" s="68">
        <v>48</v>
      </c>
      <c r="BJ20" s="68">
        <v>49</v>
      </c>
      <c r="BK20" s="68">
        <v>50</v>
      </c>
      <c r="BL20" s="68">
        <v>51</v>
      </c>
      <c r="BM20" s="68">
        <v>52</v>
      </c>
      <c r="BN20" s="68">
        <v>53</v>
      </c>
      <c r="BP20" s="76">
        <f t="shared" si="0"/>
        <v>60</v>
      </c>
      <c r="BQ20" s="76">
        <f t="shared" si="1"/>
        <v>138</v>
      </c>
      <c r="BR20" s="76">
        <f t="shared" si="2"/>
        <v>254</v>
      </c>
      <c r="BS20" s="76">
        <f t="shared" si="3"/>
        <v>426</v>
      </c>
      <c r="BT20" s="76">
        <f t="shared" si="4"/>
        <v>570</v>
      </c>
      <c r="BU20" s="76">
        <f t="shared" si="5"/>
        <v>570</v>
      </c>
    </row>
    <row r="21" spans="2:73" s="70" customFormat="1" ht="15">
      <c r="B21" s="70" t="s">
        <v>169</v>
      </c>
      <c r="C21" s="70" t="s">
        <v>156</v>
      </c>
      <c r="E21" s="71"/>
      <c r="F21" s="70" t="s">
        <v>143</v>
      </c>
      <c r="G21" s="72">
        <f>SUM(G13:G20)</f>
        <v>11578.75</v>
      </c>
      <c r="H21" s="72">
        <f aca="true" t="shared" si="18" ref="H21:BN21">SUM(H13:H20)</f>
        <v>14328.75</v>
      </c>
      <c r="I21" s="72">
        <f t="shared" si="18"/>
        <v>28078.75</v>
      </c>
      <c r="J21" s="72">
        <f t="shared" si="18"/>
        <v>30828.75</v>
      </c>
      <c r="K21" s="72">
        <f t="shared" si="18"/>
        <v>33578.75</v>
      </c>
      <c r="L21" s="72">
        <f t="shared" si="18"/>
        <v>36328.75</v>
      </c>
      <c r="M21" s="72">
        <f t="shared" si="18"/>
        <v>39078.75</v>
      </c>
      <c r="N21" s="72">
        <f t="shared" si="18"/>
        <v>41828.75</v>
      </c>
      <c r="O21" s="72">
        <f t="shared" si="18"/>
        <v>74828.75</v>
      </c>
      <c r="P21" s="72">
        <f t="shared" si="18"/>
        <v>116078.75</v>
      </c>
      <c r="Q21" s="72">
        <f t="shared" si="18"/>
        <v>495578.75</v>
      </c>
      <c r="R21" s="72">
        <f t="shared" si="18"/>
        <v>52828.75</v>
      </c>
      <c r="S21" s="72">
        <f t="shared" si="18"/>
        <v>53413.9</v>
      </c>
      <c r="T21" s="72">
        <f t="shared" si="18"/>
        <v>54000.15</v>
      </c>
      <c r="U21" s="72">
        <f t="shared" si="18"/>
        <v>54587.5</v>
      </c>
      <c r="V21" s="72">
        <f t="shared" si="18"/>
        <v>55175.95</v>
      </c>
      <c r="W21" s="72">
        <f t="shared" si="18"/>
        <v>55765.5</v>
      </c>
      <c r="X21" s="72">
        <f t="shared" si="18"/>
        <v>56356.15</v>
      </c>
      <c r="Y21" s="72">
        <f t="shared" si="18"/>
        <v>56947.9</v>
      </c>
      <c r="Z21" s="72">
        <f t="shared" si="18"/>
        <v>57540.75</v>
      </c>
      <c r="AA21" s="72">
        <f t="shared" si="18"/>
        <v>58134.7</v>
      </c>
      <c r="AB21" s="72">
        <f t="shared" si="18"/>
        <v>58729.75</v>
      </c>
      <c r="AC21" s="72">
        <f t="shared" si="18"/>
        <v>59325.9</v>
      </c>
      <c r="AD21" s="72">
        <f t="shared" si="18"/>
        <v>59923.15</v>
      </c>
      <c r="AE21" s="72">
        <f t="shared" si="18"/>
        <v>60521.5</v>
      </c>
      <c r="AF21" s="72">
        <f t="shared" si="18"/>
        <v>61120.95</v>
      </c>
      <c r="AG21" s="72">
        <f t="shared" si="18"/>
        <v>61721.5</v>
      </c>
      <c r="AH21" s="72">
        <f aca="true" t="shared" si="19" ref="AH21:AN21">SUM(AH13:AH20)</f>
        <v>61721.5</v>
      </c>
      <c r="AI21" s="72">
        <f t="shared" si="19"/>
        <v>61721.5</v>
      </c>
      <c r="AJ21" s="72">
        <f>SUM(AJ13:AJ20)</f>
        <v>61721.5</v>
      </c>
      <c r="AK21" s="72">
        <f t="shared" si="19"/>
        <v>61721.5</v>
      </c>
      <c r="AL21" s="72">
        <f t="shared" si="19"/>
        <v>61721.5</v>
      </c>
      <c r="AM21" s="72">
        <f t="shared" si="19"/>
        <v>61721.5</v>
      </c>
      <c r="AN21" s="72">
        <f t="shared" si="19"/>
        <v>61721.5</v>
      </c>
      <c r="AO21" s="72">
        <f t="shared" si="18"/>
        <v>66565.5</v>
      </c>
      <c r="AP21" s="72">
        <f t="shared" si="18"/>
        <v>67175.95</v>
      </c>
      <c r="AQ21" s="72">
        <f t="shared" si="18"/>
        <v>67787.5</v>
      </c>
      <c r="AR21" s="72">
        <f t="shared" si="18"/>
        <v>68400.15</v>
      </c>
      <c r="AS21" s="72">
        <f t="shared" si="18"/>
        <v>69013.9</v>
      </c>
      <c r="AT21" s="72">
        <f t="shared" si="18"/>
        <v>69628.75</v>
      </c>
      <c r="AU21" s="72">
        <f t="shared" si="18"/>
        <v>70244.7</v>
      </c>
      <c r="AV21" s="72">
        <f t="shared" si="18"/>
        <v>70861.75</v>
      </c>
      <c r="AW21" s="72">
        <f t="shared" si="18"/>
        <v>71479.9</v>
      </c>
      <c r="AX21" s="72">
        <f t="shared" si="18"/>
        <v>72099.15</v>
      </c>
      <c r="AY21" s="72">
        <f t="shared" si="18"/>
        <v>72719.5</v>
      </c>
      <c r="AZ21" s="72">
        <f t="shared" si="18"/>
        <v>73340.95</v>
      </c>
      <c r="BA21" s="72">
        <f t="shared" si="18"/>
        <v>73963.5</v>
      </c>
      <c r="BB21" s="72">
        <f t="shared" si="18"/>
        <v>74587.15</v>
      </c>
      <c r="BC21" s="72">
        <f t="shared" si="18"/>
        <v>75211.9</v>
      </c>
      <c r="BD21" s="72">
        <f t="shared" si="18"/>
        <v>75837.75</v>
      </c>
      <c r="BE21" s="72">
        <f t="shared" si="18"/>
        <v>76464.7</v>
      </c>
      <c r="BF21" s="72">
        <f t="shared" si="18"/>
        <v>77092.75</v>
      </c>
      <c r="BG21" s="72">
        <f t="shared" si="18"/>
        <v>77721.9</v>
      </c>
      <c r="BH21" s="72">
        <f t="shared" si="18"/>
        <v>78352.15</v>
      </c>
      <c r="BI21" s="72">
        <f t="shared" si="18"/>
        <v>78983.5</v>
      </c>
      <c r="BJ21" s="72">
        <f t="shared" si="18"/>
        <v>79615.95</v>
      </c>
      <c r="BK21" s="72">
        <f t="shared" si="18"/>
        <v>80249.5</v>
      </c>
      <c r="BL21" s="72">
        <f t="shared" si="18"/>
        <v>80884.15</v>
      </c>
      <c r="BM21" s="72">
        <f t="shared" si="18"/>
        <v>81519.9</v>
      </c>
      <c r="BN21" s="72">
        <f t="shared" si="18"/>
        <v>82156.75</v>
      </c>
      <c r="BP21" s="77">
        <f>SUM(G21:R21)</f>
        <v>974945</v>
      </c>
      <c r="BQ21" s="77">
        <f>SUM(S21:AD21)</f>
        <v>679901.3</v>
      </c>
      <c r="BR21" s="77">
        <f>SUM(AE21:AP21)</f>
        <v>749155.8999999999</v>
      </c>
      <c r="BS21" s="77">
        <f>SUM(AQ21:BB21)</f>
        <v>854126.9</v>
      </c>
      <c r="BT21" s="77">
        <f>SUM(BC21:BN21)</f>
        <v>944090.9</v>
      </c>
      <c r="BU21" s="77">
        <f t="shared" si="5"/>
        <v>944090.9</v>
      </c>
    </row>
    <row r="22" spans="2:73" s="73" customFormat="1" ht="15">
      <c r="B22" s="73" t="s">
        <v>169</v>
      </c>
      <c r="C22" s="73" t="s">
        <v>156</v>
      </c>
      <c r="E22" s="74"/>
      <c r="F22" s="73" t="s">
        <v>144</v>
      </c>
      <c r="G22" s="75">
        <f>+G12-G21</f>
        <v>8446.25</v>
      </c>
      <c r="H22" s="75">
        <f aca="true" t="shared" si="20" ref="H22:BN22">+H12-H21</f>
        <v>10696.25</v>
      </c>
      <c r="I22" s="75">
        <f t="shared" si="20"/>
        <v>21946.25</v>
      </c>
      <c r="J22" s="75">
        <f t="shared" si="20"/>
        <v>24196.25</v>
      </c>
      <c r="K22" s="75">
        <f t="shared" si="20"/>
        <v>26446.25</v>
      </c>
      <c r="L22" s="75">
        <f t="shared" si="20"/>
        <v>28696.25</v>
      </c>
      <c r="M22" s="75">
        <f t="shared" si="20"/>
        <v>30946.25</v>
      </c>
      <c r="N22" s="75">
        <f t="shared" si="20"/>
        <v>33196.25</v>
      </c>
      <c r="O22" s="75">
        <f t="shared" si="20"/>
        <v>60196.25</v>
      </c>
      <c r="P22" s="75">
        <f t="shared" si="20"/>
        <v>93946.25</v>
      </c>
      <c r="Q22" s="75">
        <f t="shared" si="20"/>
        <v>404446.25</v>
      </c>
      <c r="R22" s="75">
        <f t="shared" si="20"/>
        <v>42196.25</v>
      </c>
      <c r="S22" s="75">
        <f t="shared" si="20"/>
        <v>42664.1</v>
      </c>
      <c r="T22" s="75">
        <f t="shared" si="20"/>
        <v>43132.85</v>
      </c>
      <c r="U22" s="75">
        <f t="shared" si="20"/>
        <v>43602.5</v>
      </c>
      <c r="V22" s="75">
        <f t="shared" si="20"/>
        <v>44073.05</v>
      </c>
      <c r="W22" s="75">
        <f t="shared" si="20"/>
        <v>44544.5</v>
      </c>
      <c r="X22" s="75">
        <f t="shared" si="20"/>
        <v>45016.85</v>
      </c>
      <c r="Y22" s="75">
        <f t="shared" si="20"/>
        <v>45490.1</v>
      </c>
      <c r="Z22" s="75">
        <f t="shared" si="20"/>
        <v>45964.25</v>
      </c>
      <c r="AA22" s="75">
        <f t="shared" si="20"/>
        <v>46439.3</v>
      </c>
      <c r="AB22" s="75">
        <f t="shared" si="20"/>
        <v>46915.25</v>
      </c>
      <c r="AC22" s="75">
        <f t="shared" si="20"/>
        <v>47392.1</v>
      </c>
      <c r="AD22" s="75">
        <f t="shared" si="20"/>
        <v>47869.85</v>
      </c>
      <c r="AE22" s="75">
        <f t="shared" si="20"/>
        <v>48348.5</v>
      </c>
      <c r="AF22" s="75">
        <f t="shared" si="20"/>
        <v>48828.05</v>
      </c>
      <c r="AG22" s="75">
        <f t="shared" si="20"/>
        <v>49308.5</v>
      </c>
      <c r="AH22" s="75">
        <f aca="true" t="shared" si="21" ref="AH22:AN22">+AH12-AH21</f>
        <v>49308.5</v>
      </c>
      <c r="AI22" s="75">
        <f t="shared" si="21"/>
        <v>49308.5</v>
      </c>
      <c r="AJ22" s="75">
        <f>+AJ12-AJ21</f>
        <v>49308.5</v>
      </c>
      <c r="AK22" s="75">
        <f t="shared" si="21"/>
        <v>49308.5</v>
      </c>
      <c r="AL22" s="75">
        <f t="shared" si="21"/>
        <v>49308.5</v>
      </c>
      <c r="AM22" s="75">
        <f t="shared" si="21"/>
        <v>49308.5</v>
      </c>
      <c r="AN22" s="75">
        <f t="shared" si="21"/>
        <v>49308.5</v>
      </c>
      <c r="AO22" s="75">
        <f t="shared" si="20"/>
        <v>53184.5</v>
      </c>
      <c r="AP22" s="75">
        <f t="shared" si="20"/>
        <v>53673.05</v>
      </c>
      <c r="AQ22" s="75">
        <f t="shared" si="20"/>
        <v>54162.5</v>
      </c>
      <c r="AR22" s="75">
        <f t="shared" si="20"/>
        <v>54652.850000000006</v>
      </c>
      <c r="AS22" s="75">
        <f t="shared" si="20"/>
        <v>55144.100000000006</v>
      </c>
      <c r="AT22" s="75">
        <f t="shared" si="20"/>
        <v>55636.25</v>
      </c>
      <c r="AU22" s="75">
        <f t="shared" si="20"/>
        <v>56129.3</v>
      </c>
      <c r="AV22" s="75">
        <f t="shared" si="20"/>
        <v>56623.25</v>
      </c>
      <c r="AW22" s="75">
        <f t="shared" si="20"/>
        <v>57118.100000000006</v>
      </c>
      <c r="AX22" s="75">
        <f t="shared" si="20"/>
        <v>57613.850000000006</v>
      </c>
      <c r="AY22" s="75">
        <f t="shared" si="20"/>
        <v>58110.5</v>
      </c>
      <c r="AZ22" s="75">
        <f t="shared" si="20"/>
        <v>58608.05</v>
      </c>
      <c r="BA22" s="75">
        <f t="shared" si="20"/>
        <v>59106.5</v>
      </c>
      <c r="BB22" s="75">
        <f t="shared" si="20"/>
        <v>59605.850000000006</v>
      </c>
      <c r="BC22" s="75">
        <f t="shared" si="20"/>
        <v>60106.100000000006</v>
      </c>
      <c r="BD22" s="75">
        <f t="shared" si="20"/>
        <v>60607.25</v>
      </c>
      <c r="BE22" s="75">
        <f t="shared" si="20"/>
        <v>61109.3</v>
      </c>
      <c r="BF22" s="75">
        <f t="shared" si="20"/>
        <v>61612.25</v>
      </c>
      <c r="BG22" s="75">
        <f t="shared" si="20"/>
        <v>62116.100000000006</v>
      </c>
      <c r="BH22" s="75">
        <f t="shared" si="20"/>
        <v>62620.850000000006</v>
      </c>
      <c r="BI22" s="75">
        <f t="shared" si="20"/>
        <v>63126.5</v>
      </c>
      <c r="BJ22" s="75">
        <f t="shared" si="20"/>
        <v>63633.05</v>
      </c>
      <c r="BK22" s="75">
        <f t="shared" si="20"/>
        <v>64140.5</v>
      </c>
      <c r="BL22" s="75">
        <f t="shared" si="20"/>
        <v>64648.850000000006</v>
      </c>
      <c r="BM22" s="75">
        <f t="shared" si="20"/>
        <v>65158.100000000006</v>
      </c>
      <c r="BN22" s="75">
        <f t="shared" si="20"/>
        <v>65668.25</v>
      </c>
      <c r="BP22" s="78">
        <f>SUM(G22:R22)</f>
        <v>785355</v>
      </c>
      <c r="BQ22" s="78">
        <f>SUM(S22:AD22)</f>
        <v>543104.7</v>
      </c>
      <c r="BR22" s="78">
        <f>SUM(AE22:AP22)</f>
        <v>598502.1000000001</v>
      </c>
      <c r="BS22" s="78">
        <f>SUM(AQ22:BB22)</f>
        <v>682511.1</v>
      </c>
      <c r="BT22" s="78">
        <f>SUM(BC22:BN22)</f>
        <v>754547.0999999999</v>
      </c>
      <c r="BU22" s="78">
        <f t="shared" si="5"/>
        <v>754547.0999999999</v>
      </c>
    </row>
    <row r="23" spans="2:73" ht="15">
      <c r="B23" t="s">
        <v>170</v>
      </c>
      <c r="C23" t="s">
        <v>155</v>
      </c>
      <c r="D23" t="s">
        <v>164</v>
      </c>
      <c r="F23" t="s">
        <v>20</v>
      </c>
      <c r="G23" s="67">
        <v>300</v>
      </c>
      <c r="H23" s="67">
        <v>300</v>
      </c>
      <c r="I23" s="67">
        <v>300</v>
      </c>
      <c r="J23" s="67">
        <v>300</v>
      </c>
      <c r="K23" s="67">
        <v>300</v>
      </c>
      <c r="L23" s="67">
        <v>300</v>
      </c>
      <c r="M23" s="67">
        <v>300</v>
      </c>
      <c r="N23" s="67">
        <v>300</v>
      </c>
      <c r="O23" s="67">
        <v>300</v>
      </c>
      <c r="P23" s="67">
        <v>300</v>
      </c>
      <c r="Q23" s="67">
        <v>300</v>
      </c>
      <c r="R23" s="67">
        <v>300</v>
      </c>
      <c r="S23" s="67">
        <v>301</v>
      </c>
      <c r="T23" s="67">
        <v>302</v>
      </c>
      <c r="U23" s="67">
        <v>303</v>
      </c>
      <c r="V23" s="67">
        <v>304</v>
      </c>
      <c r="W23" s="67">
        <v>305</v>
      </c>
      <c r="X23" s="67">
        <v>306</v>
      </c>
      <c r="Y23" s="67">
        <v>307</v>
      </c>
      <c r="Z23" s="67">
        <v>308</v>
      </c>
      <c r="AA23" s="67">
        <v>309</v>
      </c>
      <c r="AB23" s="67">
        <v>310</v>
      </c>
      <c r="AC23" s="67">
        <v>311</v>
      </c>
      <c r="AD23" s="67">
        <v>312</v>
      </c>
      <c r="AE23" s="67">
        <v>313</v>
      </c>
      <c r="AF23" s="67">
        <v>314</v>
      </c>
      <c r="AG23" s="67">
        <v>315</v>
      </c>
      <c r="AH23" s="67">
        <v>315</v>
      </c>
      <c r="AI23" s="67">
        <v>315</v>
      </c>
      <c r="AJ23" s="67">
        <v>315</v>
      </c>
      <c r="AK23" s="67">
        <v>315</v>
      </c>
      <c r="AL23" s="67">
        <v>315</v>
      </c>
      <c r="AM23" s="67">
        <v>315</v>
      </c>
      <c r="AN23" s="67">
        <v>315</v>
      </c>
      <c r="AO23" s="67">
        <v>323</v>
      </c>
      <c r="AP23" s="67">
        <v>324</v>
      </c>
      <c r="AQ23" s="67">
        <v>325</v>
      </c>
      <c r="AR23" s="67">
        <v>326</v>
      </c>
      <c r="AS23" s="67">
        <v>327</v>
      </c>
      <c r="AT23" s="67">
        <v>328</v>
      </c>
      <c r="AU23" s="67">
        <v>329</v>
      </c>
      <c r="AV23" s="67">
        <v>330</v>
      </c>
      <c r="AW23" s="67">
        <v>331</v>
      </c>
      <c r="AX23" s="67">
        <v>332</v>
      </c>
      <c r="AY23" s="67">
        <v>333</v>
      </c>
      <c r="AZ23" s="67">
        <v>334</v>
      </c>
      <c r="BA23" s="67">
        <v>335</v>
      </c>
      <c r="BB23" s="67">
        <v>336</v>
      </c>
      <c r="BC23" s="67">
        <v>337</v>
      </c>
      <c r="BD23" s="67">
        <v>338</v>
      </c>
      <c r="BE23" s="67">
        <v>339</v>
      </c>
      <c r="BF23" s="67">
        <v>340</v>
      </c>
      <c r="BG23" s="67">
        <v>341</v>
      </c>
      <c r="BH23" s="67">
        <v>342</v>
      </c>
      <c r="BI23" s="67">
        <v>343</v>
      </c>
      <c r="BJ23" s="67">
        <v>344</v>
      </c>
      <c r="BK23" s="67">
        <v>345</v>
      </c>
      <c r="BL23" s="67">
        <v>346</v>
      </c>
      <c r="BM23" s="67">
        <v>347</v>
      </c>
      <c r="BN23" s="67">
        <v>348</v>
      </c>
      <c r="BP23" s="76">
        <f t="shared" si="0"/>
        <v>3600</v>
      </c>
      <c r="BQ23" s="76">
        <f t="shared" si="1"/>
        <v>3678</v>
      </c>
      <c r="BR23" s="76">
        <f t="shared" si="2"/>
        <v>3794</v>
      </c>
      <c r="BS23" s="76">
        <f t="shared" si="3"/>
        <v>3966</v>
      </c>
      <c r="BT23" s="76">
        <f t="shared" si="4"/>
        <v>4110</v>
      </c>
      <c r="BU23" s="76">
        <f t="shared" si="5"/>
        <v>4110</v>
      </c>
    </row>
    <row r="24" spans="2:73" ht="15">
      <c r="B24" t="s">
        <v>170</v>
      </c>
      <c r="C24" t="s">
        <v>155</v>
      </c>
      <c r="D24" t="s">
        <v>165</v>
      </c>
      <c r="F24" t="s">
        <v>21</v>
      </c>
      <c r="G24" s="68">
        <v>100</v>
      </c>
      <c r="H24" s="68">
        <v>100</v>
      </c>
      <c r="I24" s="68">
        <v>100</v>
      </c>
      <c r="J24" s="68">
        <v>100</v>
      </c>
      <c r="K24" s="68">
        <v>100</v>
      </c>
      <c r="L24" s="68">
        <v>100</v>
      </c>
      <c r="M24" s="68">
        <v>100</v>
      </c>
      <c r="N24" s="68">
        <v>100</v>
      </c>
      <c r="O24" s="68">
        <v>100</v>
      </c>
      <c r="P24" s="68">
        <v>100</v>
      </c>
      <c r="Q24" s="68">
        <v>100</v>
      </c>
      <c r="R24" s="68">
        <v>100</v>
      </c>
      <c r="S24" s="68">
        <v>101</v>
      </c>
      <c r="T24" s="68">
        <v>102</v>
      </c>
      <c r="U24" s="68">
        <v>103</v>
      </c>
      <c r="V24" s="68">
        <v>104</v>
      </c>
      <c r="W24" s="68">
        <v>105</v>
      </c>
      <c r="X24" s="68">
        <v>106</v>
      </c>
      <c r="Y24" s="68">
        <v>107</v>
      </c>
      <c r="Z24" s="68">
        <v>108</v>
      </c>
      <c r="AA24" s="68">
        <v>109</v>
      </c>
      <c r="AB24" s="68">
        <v>110</v>
      </c>
      <c r="AC24" s="68">
        <v>111</v>
      </c>
      <c r="AD24" s="68">
        <v>112</v>
      </c>
      <c r="AE24" s="68">
        <v>113</v>
      </c>
      <c r="AF24" s="68">
        <v>114</v>
      </c>
      <c r="AG24" s="68">
        <v>115</v>
      </c>
      <c r="AH24" s="68">
        <v>115</v>
      </c>
      <c r="AI24" s="68">
        <v>115</v>
      </c>
      <c r="AJ24" s="68">
        <v>115</v>
      </c>
      <c r="AK24" s="68">
        <v>115</v>
      </c>
      <c r="AL24" s="68">
        <v>115</v>
      </c>
      <c r="AM24" s="68">
        <v>115</v>
      </c>
      <c r="AN24" s="68">
        <v>115</v>
      </c>
      <c r="AO24" s="68">
        <v>123</v>
      </c>
      <c r="AP24" s="68">
        <v>124</v>
      </c>
      <c r="AQ24" s="68">
        <v>125</v>
      </c>
      <c r="AR24" s="68">
        <v>126</v>
      </c>
      <c r="AS24" s="68">
        <v>127</v>
      </c>
      <c r="AT24" s="68">
        <v>128</v>
      </c>
      <c r="AU24" s="68">
        <v>129</v>
      </c>
      <c r="AV24" s="68">
        <v>130</v>
      </c>
      <c r="AW24" s="68">
        <v>131</v>
      </c>
      <c r="AX24" s="68">
        <v>132</v>
      </c>
      <c r="AY24" s="68">
        <v>133</v>
      </c>
      <c r="AZ24" s="68">
        <v>134</v>
      </c>
      <c r="BA24" s="68">
        <v>135</v>
      </c>
      <c r="BB24" s="68">
        <v>136</v>
      </c>
      <c r="BC24" s="68">
        <v>137</v>
      </c>
      <c r="BD24" s="68">
        <v>138</v>
      </c>
      <c r="BE24" s="68">
        <v>139</v>
      </c>
      <c r="BF24" s="68">
        <v>140</v>
      </c>
      <c r="BG24" s="68">
        <v>141</v>
      </c>
      <c r="BH24" s="68">
        <v>142</v>
      </c>
      <c r="BI24" s="68">
        <v>143</v>
      </c>
      <c r="BJ24" s="68">
        <v>144</v>
      </c>
      <c r="BK24" s="68">
        <v>145</v>
      </c>
      <c r="BL24" s="68">
        <v>146</v>
      </c>
      <c r="BM24" s="68">
        <v>147</v>
      </c>
      <c r="BN24" s="68">
        <v>148</v>
      </c>
      <c r="BP24" s="9">
        <f t="shared" si="0"/>
        <v>1200</v>
      </c>
      <c r="BQ24" s="9">
        <f t="shared" si="1"/>
        <v>1278</v>
      </c>
      <c r="BR24" s="9">
        <f t="shared" si="2"/>
        <v>1394</v>
      </c>
      <c r="BS24" s="9">
        <f t="shared" si="3"/>
        <v>1566</v>
      </c>
      <c r="BT24" s="9">
        <f t="shared" si="4"/>
        <v>1710</v>
      </c>
      <c r="BU24" s="9">
        <f t="shared" si="5"/>
        <v>1710</v>
      </c>
    </row>
    <row r="25" spans="2:73" ht="15">
      <c r="B25" t="s">
        <v>170</v>
      </c>
      <c r="C25" t="s">
        <v>155</v>
      </c>
      <c r="D25" t="s">
        <v>165</v>
      </c>
      <c r="F25" t="s">
        <v>22</v>
      </c>
      <c r="G25" s="68">
        <v>5</v>
      </c>
      <c r="H25" s="68">
        <v>5</v>
      </c>
      <c r="I25" s="68">
        <v>5</v>
      </c>
      <c r="J25" s="68">
        <v>5</v>
      </c>
      <c r="K25" s="68">
        <v>5</v>
      </c>
      <c r="L25" s="68">
        <v>5</v>
      </c>
      <c r="M25" s="68">
        <v>5</v>
      </c>
      <c r="N25" s="68">
        <v>5</v>
      </c>
      <c r="O25" s="68">
        <v>5</v>
      </c>
      <c r="P25" s="68">
        <v>5</v>
      </c>
      <c r="Q25" s="68">
        <v>5</v>
      </c>
      <c r="R25" s="68">
        <v>5</v>
      </c>
      <c r="S25" s="68">
        <v>6</v>
      </c>
      <c r="T25" s="68">
        <v>7</v>
      </c>
      <c r="U25" s="68">
        <v>8</v>
      </c>
      <c r="V25" s="68">
        <v>9</v>
      </c>
      <c r="W25" s="68">
        <v>10</v>
      </c>
      <c r="X25" s="68">
        <v>11</v>
      </c>
      <c r="Y25" s="68">
        <v>12</v>
      </c>
      <c r="Z25" s="68">
        <v>13</v>
      </c>
      <c r="AA25" s="68">
        <v>14</v>
      </c>
      <c r="AB25" s="68">
        <v>15</v>
      </c>
      <c r="AC25" s="68">
        <v>16</v>
      </c>
      <c r="AD25" s="68">
        <v>17</v>
      </c>
      <c r="AE25" s="68">
        <v>18</v>
      </c>
      <c r="AF25" s="68">
        <v>19</v>
      </c>
      <c r="AG25" s="68">
        <v>20</v>
      </c>
      <c r="AH25" s="68">
        <v>20</v>
      </c>
      <c r="AI25" s="68">
        <v>20</v>
      </c>
      <c r="AJ25" s="68">
        <v>20</v>
      </c>
      <c r="AK25" s="68">
        <v>20</v>
      </c>
      <c r="AL25" s="68">
        <v>20</v>
      </c>
      <c r="AM25" s="68">
        <v>20</v>
      </c>
      <c r="AN25" s="68">
        <v>20</v>
      </c>
      <c r="AO25" s="68">
        <v>28</v>
      </c>
      <c r="AP25" s="68">
        <v>29</v>
      </c>
      <c r="AQ25" s="68">
        <v>30</v>
      </c>
      <c r="AR25" s="68">
        <v>31</v>
      </c>
      <c r="AS25" s="68">
        <v>32</v>
      </c>
      <c r="AT25" s="68">
        <v>33</v>
      </c>
      <c r="AU25" s="68">
        <v>34</v>
      </c>
      <c r="AV25" s="68">
        <v>35</v>
      </c>
      <c r="AW25" s="68">
        <v>36</v>
      </c>
      <c r="AX25" s="68">
        <v>37</v>
      </c>
      <c r="AY25" s="68">
        <v>38</v>
      </c>
      <c r="AZ25" s="68">
        <v>39</v>
      </c>
      <c r="BA25" s="68">
        <v>40</v>
      </c>
      <c r="BB25" s="68">
        <v>41</v>
      </c>
      <c r="BC25" s="68">
        <v>42</v>
      </c>
      <c r="BD25" s="68">
        <v>43</v>
      </c>
      <c r="BE25" s="68">
        <v>44</v>
      </c>
      <c r="BF25" s="68">
        <v>45</v>
      </c>
      <c r="BG25" s="68">
        <v>46</v>
      </c>
      <c r="BH25" s="68">
        <v>47</v>
      </c>
      <c r="BI25" s="68">
        <v>48</v>
      </c>
      <c r="BJ25" s="68">
        <v>49</v>
      </c>
      <c r="BK25" s="68">
        <v>50</v>
      </c>
      <c r="BL25" s="68">
        <v>51</v>
      </c>
      <c r="BM25" s="68">
        <v>52</v>
      </c>
      <c r="BN25" s="68">
        <v>53</v>
      </c>
      <c r="BP25" s="9">
        <f t="shared" si="0"/>
        <v>60</v>
      </c>
      <c r="BQ25" s="9">
        <f t="shared" si="1"/>
        <v>138</v>
      </c>
      <c r="BR25" s="9">
        <f t="shared" si="2"/>
        <v>254</v>
      </c>
      <c r="BS25" s="9">
        <f t="shared" si="3"/>
        <v>426</v>
      </c>
      <c r="BT25" s="9">
        <f t="shared" si="4"/>
        <v>570</v>
      </c>
      <c r="BU25" s="9">
        <f t="shared" si="5"/>
        <v>570</v>
      </c>
    </row>
    <row r="26" spans="2:74" ht="15">
      <c r="B26" t="s">
        <v>170</v>
      </c>
      <c r="C26" t="s">
        <v>155</v>
      </c>
      <c r="D26" t="s">
        <v>165</v>
      </c>
      <c r="F26" t="s">
        <v>23</v>
      </c>
      <c r="G26" s="68">
        <v>10</v>
      </c>
      <c r="H26" s="68">
        <v>10</v>
      </c>
      <c r="I26" s="68">
        <v>10</v>
      </c>
      <c r="J26" s="68">
        <v>10</v>
      </c>
      <c r="K26" s="68">
        <v>10</v>
      </c>
      <c r="L26" s="68">
        <v>10</v>
      </c>
      <c r="M26" s="68">
        <v>10</v>
      </c>
      <c r="N26" s="68">
        <v>10</v>
      </c>
      <c r="O26" s="68">
        <v>10</v>
      </c>
      <c r="P26" s="68">
        <v>10</v>
      </c>
      <c r="Q26" s="68">
        <v>10</v>
      </c>
      <c r="R26" s="68">
        <v>10</v>
      </c>
      <c r="S26" s="68">
        <v>11</v>
      </c>
      <c r="T26" s="68">
        <v>12</v>
      </c>
      <c r="U26" s="68">
        <v>13</v>
      </c>
      <c r="V26" s="68">
        <v>14</v>
      </c>
      <c r="W26" s="68">
        <v>15</v>
      </c>
      <c r="X26" s="68">
        <v>16</v>
      </c>
      <c r="Y26" s="68">
        <v>17</v>
      </c>
      <c r="Z26" s="68">
        <v>18</v>
      </c>
      <c r="AA26" s="68">
        <v>19</v>
      </c>
      <c r="AB26" s="68">
        <v>20</v>
      </c>
      <c r="AC26" s="68">
        <v>21</v>
      </c>
      <c r="AD26" s="68">
        <v>22</v>
      </c>
      <c r="AE26" s="68">
        <v>23</v>
      </c>
      <c r="AF26" s="68">
        <v>24</v>
      </c>
      <c r="AG26" s="68">
        <v>25</v>
      </c>
      <c r="AH26" s="68">
        <v>25</v>
      </c>
      <c r="AI26" s="68">
        <v>25</v>
      </c>
      <c r="AJ26" s="68">
        <v>25</v>
      </c>
      <c r="AK26" s="68">
        <v>25</v>
      </c>
      <c r="AL26" s="68">
        <v>25</v>
      </c>
      <c r="AM26" s="68">
        <v>25</v>
      </c>
      <c r="AN26" s="68">
        <v>25</v>
      </c>
      <c r="AO26" s="68">
        <v>33</v>
      </c>
      <c r="AP26" s="68">
        <v>34</v>
      </c>
      <c r="AQ26" s="68">
        <v>35</v>
      </c>
      <c r="AR26" s="68">
        <v>36</v>
      </c>
      <c r="AS26" s="68">
        <v>37</v>
      </c>
      <c r="AT26" s="68">
        <v>38</v>
      </c>
      <c r="AU26" s="68">
        <v>39</v>
      </c>
      <c r="AV26" s="68">
        <v>40</v>
      </c>
      <c r="AW26" s="68">
        <v>41</v>
      </c>
      <c r="AX26" s="68">
        <v>42</v>
      </c>
      <c r="AY26" s="68">
        <v>43</v>
      </c>
      <c r="AZ26" s="68">
        <v>44</v>
      </c>
      <c r="BA26" s="68">
        <v>45</v>
      </c>
      <c r="BB26" s="68">
        <v>46</v>
      </c>
      <c r="BC26" s="68">
        <v>47</v>
      </c>
      <c r="BD26" s="68">
        <v>48</v>
      </c>
      <c r="BE26" s="68">
        <v>49</v>
      </c>
      <c r="BF26" s="68">
        <v>50</v>
      </c>
      <c r="BG26" s="68">
        <v>51</v>
      </c>
      <c r="BH26" s="68">
        <v>52</v>
      </c>
      <c r="BI26" s="68">
        <v>53</v>
      </c>
      <c r="BJ26" s="68">
        <v>54</v>
      </c>
      <c r="BK26" s="68">
        <v>55</v>
      </c>
      <c r="BL26" s="68">
        <v>56</v>
      </c>
      <c r="BM26" s="68">
        <v>57</v>
      </c>
      <c r="BN26" s="68">
        <v>58</v>
      </c>
      <c r="BO26" s="65"/>
      <c r="BP26" s="66">
        <f t="shared" si="0"/>
        <v>120</v>
      </c>
      <c r="BQ26" s="66">
        <f t="shared" si="1"/>
        <v>198</v>
      </c>
      <c r="BR26" s="66">
        <f t="shared" si="2"/>
        <v>314</v>
      </c>
      <c r="BS26" s="66">
        <f t="shared" si="3"/>
        <v>486</v>
      </c>
      <c r="BT26" s="66">
        <f t="shared" si="4"/>
        <v>630</v>
      </c>
      <c r="BU26" s="66">
        <f t="shared" si="5"/>
        <v>630</v>
      </c>
      <c r="BV26" s="65"/>
    </row>
    <row r="27" spans="2:74" s="10" customFormat="1" ht="15">
      <c r="B27" s="10" t="s">
        <v>170</v>
      </c>
      <c r="C27" s="10" t="s">
        <v>155</v>
      </c>
      <c r="D27" s="10" t="s">
        <v>55</v>
      </c>
      <c r="E27" s="13" t="s">
        <v>25</v>
      </c>
      <c r="F27" s="10" t="s">
        <v>166</v>
      </c>
      <c r="G27" s="69">
        <f aca="true" t="shared" si="22" ref="G27:R27">+(G23*G24)+G25+G26</f>
        <v>30015</v>
      </c>
      <c r="H27" s="69">
        <f t="shared" si="22"/>
        <v>30015</v>
      </c>
      <c r="I27" s="69">
        <f t="shared" si="22"/>
        <v>30015</v>
      </c>
      <c r="J27" s="69">
        <f t="shared" si="22"/>
        <v>30015</v>
      </c>
      <c r="K27" s="69">
        <f t="shared" si="22"/>
        <v>30015</v>
      </c>
      <c r="L27" s="69">
        <f t="shared" si="22"/>
        <v>30015</v>
      </c>
      <c r="M27" s="69">
        <f t="shared" si="22"/>
        <v>30015</v>
      </c>
      <c r="N27" s="69">
        <f t="shared" si="22"/>
        <v>30015</v>
      </c>
      <c r="O27" s="69">
        <f t="shared" si="22"/>
        <v>30015</v>
      </c>
      <c r="P27" s="69">
        <f t="shared" si="22"/>
        <v>30015</v>
      </c>
      <c r="Q27" s="69">
        <f t="shared" si="22"/>
        <v>30015</v>
      </c>
      <c r="R27" s="69">
        <f t="shared" si="22"/>
        <v>30015</v>
      </c>
      <c r="S27" s="69">
        <f aca="true" t="shared" si="23" ref="S27:AG27">+(S23*S24)+S25+S26</f>
        <v>30418</v>
      </c>
      <c r="T27" s="69">
        <f t="shared" si="23"/>
        <v>30823</v>
      </c>
      <c r="U27" s="69">
        <f t="shared" si="23"/>
        <v>31230</v>
      </c>
      <c r="V27" s="69">
        <f t="shared" si="23"/>
        <v>31639</v>
      </c>
      <c r="W27" s="69">
        <f t="shared" si="23"/>
        <v>32050</v>
      </c>
      <c r="X27" s="69">
        <f t="shared" si="23"/>
        <v>32463</v>
      </c>
      <c r="Y27" s="69">
        <f t="shared" si="23"/>
        <v>32878</v>
      </c>
      <c r="Z27" s="69">
        <f t="shared" si="23"/>
        <v>33295</v>
      </c>
      <c r="AA27" s="69">
        <f t="shared" si="23"/>
        <v>33714</v>
      </c>
      <c r="AB27" s="69">
        <f t="shared" si="23"/>
        <v>34135</v>
      </c>
      <c r="AC27" s="69">
        <f t="shared" si="23"/>
        <v>34558</v>
      </c>
      <c r="AD27" s="69">
        <f t="shared" si="23"/>
        <v>34983</v>
      </c>
      <c r="AE27" s="69">
        <f t="shared" si="23"/>
        <v>35410</v>
      </c>
      <c r="AF27" s="69">
        <f t="shared" si="23"/>
        <v>35839</v>
      </c>
      <c r="AG27" s="69">
        <f t="shared" si="23"/>
        <v>36270</v>
      </c>
      <c r="AH27" s="69">
        <f aca="true" t="shared" si="24" ref="AH27:AN27">+(AH23*AH24)+AH25+AH26</f>
        <v>36270</v>
      </c>
      <c r="AI27" s="69">
        <f t="shared" si="24"/>
        <v>36270</v>
      </c>
      <c r="AJ27" s="69">
        <f>+(AJ23*AJ24)+AJ25+AJ26</f>
        <v>36270</v>
      </c>
      <c r="AK27" s="69">
        <f t="shared" si="24"/>
        <v>36270</v>
      </c>
      <c r="AL27" s="69">
        <f t="shared" si="24"/>
        <v>36270</v>
      </c>
      <c r="AM27" s="69">
        <f t="shared" si="24"/>
        <v>36270</v>
      </c>
      <c r="AN27" s="69">
        <f t="shared" si="24"/>
        <v>36270</v>
      </c>
      <c r="AO27" s="69">
        <f aca="true" t="shared" si="25" ref="AO27:BN27">+(AO23*AO24)+AO25+AO26</f>
        <v>39790</v>
      </c>
      <c r="AP27" s="69">
        <f t="shared" si="25"/>
        <v>40239</v>
      </c>
      <c r="AQ27" s="69">
        <f t="shared" si="25"/>
        <v>40690</v>
      </c>
      <c r="AR27" s="69">
        <f t="shared" si="25"/>
        <v>41143</v>
      </c>
      <c r="AS27" s="69">
        <f t="shared" si="25"/>
        <v>41598</v>
      </c>
      <c r="AT27" s="69">
        <f t="shared" si="25"/>
        <v>42055</v>
      </c>
      <c r="AU27" s="69">
        <f t="shared" si="25"/>
        <v>42514</v>
      </c>
      <c r="AV27" s="69">
        <f t="shared" si="25"/>
        <v>42975</v>
      </c>
      <c r="AW27" s="69">
        <f t="shared" si="25"/>
        <v>43438</v>
      </c>
      <c r="AX27" s="69">
        <f t="shared" si="25"/>
        <v>43903</v>
      </c>
      <c r="AY27" s="69">
        <f t="shared" si="25"/>
        <v>44370</v>
      </c>
      <c r="AZ27" s="69">
        <f t="shared" si="25"/>
        <v>44839</v>
      </c>
      <c r="BA27" s="69">
        <f t="shared" si="25"/>
        <v>45310</v>
      </c>
      <c r="BB27" s="69">
        <f t="shared" si="25"/>
        <v>45783</v>
      </c>
      <c r="BC27" s="69">
        <f t="shared" si="25"/>
        <v>46258</v>
      </c>
      <c r="BD27" s="69">
        <f t="shared" si="25"/>
        <v>46735</v>
      </c>
      <c r="BE27" s="69">
        <f t="shared" si="25"/>
        <v>47214</v>
      </c>
      <c r="BF27" s="69">
        <f t="shared" si="25"/>
        <v>47695</v>
      </c>
      <c r="BG27" s="69">
        <f t="shared" si="25"/>
        <v>48178</v>
      </c>
      <c r="BH27" s="69">
        <f t="shared" si="25"/>
        <v>48663</v>
      </c>
      <c r="BI27" s="69">
        <f t="shared" si="25"/>
        <v>49150</v>
      </c>
      <c r="BJ27" s="69">
        <f t="shared" si="25"/>
        <v>49639</v>
      </c>
      <c r="BK27" s="69">
        <f t="shared" si="25"/>
        <v>50130</v>
      </c>
      <c r="BL27" s="69">
        <f t="shared" si="25"/>
        <v>50623</v>
      </c>
      <c r="BM27" s="69">
        <f t="shared" si="25"/>
        <v>51118</v>
      </c>
      <c r="BN27" s="69">
        <f t="shared" si="25"/>
        <v>51615</v>
      </c>
      <c r="BO27" s="65"/>
      <c r="BP27" s="66">
        <f t="shared" si="0"/>
        <v>360180</v>
      </c>
      <c r="BQ27" s="66">
        <f t="shared" si="1"/>
        <v>392186</v>
      </c>
      <c r="BR27" s="66">
        <f t="shared" si="2"/>
        <v>441438</v>
      </c>
      <c r="BS27" s="66">
        <f t="shared" si="3"/>
        <v>518618</v>
      </c>
      <c r="BT27" s="66">
        <f t="shared" si="4"/>
        <v>587018</v>
      </c>
      <c r="BU27" s="66">
        <f t="shared" si="5"/>
        <v>587018</v>
      </c>
      <c r="BV27" s="65"/>
    </row>
    <row r="28" spans="2:73" ht="15">
      <c r="B28" t="s">
        <v>170</v>
      </c>
      <c r="C28" t="s">
        <v>155</v>
      </c>
      <c r="D28" t="s">
        <v>55</v>
      </c>
      <c r="E28" s="12" t="s">
        <v>27</v>
      </c>
      <c r="F28" t="s">
        <v>158</v>
      </c>
      <c r="G28" s="68">
        <f aca="true" t="shared" si="26" ref="G28:R28">+G27*0.5</f>
        <v>15007.5</v>
      </c>
      <c r="H28" s="68">
        <f t="shared" si="26"/>
        <v>15007.5</v>
      </c>
      <c r="I28" s="68">
        <f t="shared" si="26"/>
        <v>15007.5</v>
      </c>
      <c r="J28" s="68">
        <f t="shared" si="26"/>
        <v>15007.5</v>
      </c>
      <c r="K28" s="68">
        <f t="shared" si="26"/>
        <v>15007.5</v>
      </c>
      <c r="L28" s="68">
        <f t="shared" si="26"/>
        <v>15007.5</v>
      </c>
      <c r="M28" s="68">
        <f t="shared" si="26"/>
        <v>15007.5</v>
      </c>
      <c r="N28" s="68">
        <f t="shared" si="26"/>
        <v>15007.5</v>
      </c>
      <c r="O28" s="68">
        <f t="shared" si="26"/>
        <v>15007.5</v>
      </c>
      <c r="P28" s="68">
        <f t="shared" si="26"/>
        <v>15007.5</v>
      </c>
      <c r="Q28" s="68">
        <f t="shared" si="26"/>
        <v>15007.5</v>
      </c>
      <c r="R28" s="68">
        <f t="shared" si="26"/>
        <v>15007.5</v>
      </c>
      <c r="S28" s="68">
        <f aca="true" t="shared" si="27" ref="S28:AG28">+S27*0.5</f>
        <v>15209</v>
      </c>
      <c r="T28" s="68">
        <f t="shared" si="27"/>
        <v>15411.5</v>
      </c>
      <c r="U28" s="68">
        <f t="shared" si="27"/>
        <v>15615</v>
      </c>
      <c r="V28" s="68">
        <f t="shared" si="27"/>
        <v>15819.5</v>
      </c>
      <c r="W28" s="68">
        <f t="shared" si="27"/>
        <v>16025</v>
      </c>
      <c r="X28" s="68">
        <f t="shared" si="27"/>
        <v>16231.5</v>
      </c>
      <c r="Y28" s="68">
        <f t="shared" si="27"/>
        <v>16439</v>
      </c>
      <c r="Z28" s="68">
        <f t="shared" si="27"/>
        <v>16647.5</v>
      </c>
      <c r="AA28" s="68">
        <f t="shared" si="27"/>
        <v>16857</v>
      </c>
      <c r="AB28" s="68">
        <f t="shared" si="27"/>
        <v>17067.5</v>
      </c>
      <c r="AC28" s="68">
        <f t="shared" si="27"/>
        <v>17279</v>
      </c>
      <c r="AD28" s="68">
        <f t="shared" si="27"/>
        <v>17491.5</v>
      </c>
      <c r="AE28" s="68">
        <f t="shared" si="27"/>
        <v>17705</v>
      </c>
      <c r="AF28" s="68">
        <f t="shared" si="27"/>
        <v>17919.5</v>
      </c>
      <c r="AG28" s="68">
        <f t="shared" si="27"/>
        <v>18135</v>
      </c>
      <c r="AH28" s="68">
        <f aca="true" t="shared" si="28" ref="AH28:AN28">+AH27*0.5</f>
        <v>18135</v>
      </c>
      <c r="AI28" s="68">
        <f t="shared" si="28"/>
        <v>18135</v>
      </c>
      <c r="AJ28" s="68">
        <f>+AJ27*0.5</f>
        <v>18135</v>
      </c>
      <c r="AK28" s="68">
        <f t="shared" si="28"/>
        <v>18135</v>
      </c>
      <c r="AL28" s="68">
        <f t="shared" si="28"/>
        <v>18135</v>
      </c>
      <c r="AM28" s="68">
        <f t="shared" si="28"/>
        <v>18135</v>
      </c>
      <c r="AN28" s="68">
        <f t="shared" si="28"/>
        <v>18135</v>
      </c>
      <c r="AO28" s="68">
        <f aca="true" t="shared" si="29" ref="AO28:BN28">+AO27*0.5</f>
        <v>19895</v>
      </c>
      <c r="AP28" s="68">
        <f t="shared" si="29"/>
        <v>20119.5</v>
      </c>
      <c r="AQ28" s="68">
        <f t="shared" si="29"/>
        <v>20345</v>
      </c>
      <c r="AR28" s="68">
        <f t="shared" si="29"/>
        <v>20571.5</v>
      </c>
      <c r="AS28" s="68">
        <f t="shared" si="29"/>
        <v>20799</v>
      </c>
      <c r="AT28" s="68">
        <f t="shared" si="29"/>
        <v>21027.5</v>
      </c>
      <c r="AU28" s="68">
        <f t="shared" si="29"/>
        <v>21257</v>
      </c>
      <c r="AV28" s="68">
        <f t="shared" si="29"/>
        <v>21487.5</v>
      </c>
      <c r="AW28" s="68">
        <f t="shared" si="29"/>
        <v>21719</v>
      </c>
      <c r="AX28" s="68">
        <f t="shared" si="29"/>
        <v>21951.5</v>
      </c>
      <c r="AY28" s="68">
        <f t="shared" si="29"/>
        <v>22185</v>
      </c>
      <c r="AZ28" s="68">
        <f t="shared" si="29"/>
        <v>22419.5</v>
      </c>
      <c r="BA28" s="68">
        <f t="shared" si="29"/>
        <v>22655</v>
      </c>
      <c r="BB28" s="68">
        <f t="shared" si="29"/>
        <v>22891.5</v>
      </c>
      <c r="BC28" s="68">
        <f t="shared" si="29"/>
        <v>23129</v>
      </c>
      <c r="BD28" s="68">
        <f t="shared" si="29"/>
        <v>23367.5</v>
      </c>
      <c r="BE28" s="68">
        <f t="shared" si="29"/>
        <v>23607</v>
      </c>
      <c r="BF28" s="68">
        <f t="shared" si="29"/>
        <v>23847.5</v>
      </c>
      <c r="BG28" s="68">
        <f t="shared" si="29"/>
        <v>24089</v>
      </c>
      <c r="BH28" s="68">
        <f t="shared" si="29"/>
        <v>24331.5</v>
      </c>
      <c r="BI28" s="68">
        <f t="shared" si="29"/>
        <v>24575</v>
      </c>
      <c r="BJ28" s="68">
        <f t="shared" si="29"/>
        <v>24819.5</v>
      </c>
      <c r="BK28" s="68">
        <f t="shared" si="29"/>
        <v>25065</v>
      </c>
      <c r="BL28" s="68">
        <f t="shared" si="29"/>
        <v>25311.5</v>
      </c>
      <c r="BM28" s="68">
        <f t="shared" si="29"/>
        <v>25559</v>
      </c>
      <c r="BN28" s="68">
        <f t="shared" si="29"/>
        <v>25807.5</v>
      </c>
      <c r="BP28" s="9">
        <f t="shared" si="0"/>
        <v>180090</v>
      </c>
      <c r="BQ28" s="9">
        <f t="shared" si="1"/>
        <v>196093</v>
      </c>
      <c r="BR28" s="9">
        <f t="shared" si="2"/>
        <v>220719</v>
      </c>
      <c r="BS28" s="9">
        <f t="shared" si="3"/>
        <v>259309</v>
      </c>
      <c r="BT28" s="9">
        <f t="shared" si="4"/>
        <v>293509</v>
      </c>
      <c r="BU28" s="9">
        <f t="shared" si="5"/>
        <v>293509</v>
      </c>
    </row>
    <row r="29" spans="2:73" ht="15">
      <c r="B29" t="s">
        <v>170</v>
      </c>
      <c r="C29" t="s">
        <v>155</v>
      </c>
      <c r="D29" t="s">
        <v>55</v>
      </c>
      <c r="E29" s="12" t="s">
        <v>33</v>
      </c>
      <c r="F29" t="s">
        <v>159</v>
      </c>
      <c r="G29" s="68">
        <f>+G27*0.05</f>
        <v>1500.75</v>
      </c>
      <c r="H29" s="68">
        <f aca="true" t="shared" si="30" ref="H29:R29">+H27*0.05</f>
        <v>1500.75</v>
      </c>
      <c r="I29" s="68">
        <f t="shared" si="30"/>
        <v>1500.75</v>
      </c>
      <c r="J29" s="68">
        <f t="shared" si="30"/>
        <v>1500.75</v>
      </c>
      <c r="K29" s="68">
        <f t="shared" si="30"/>
        <v>1500.75</v>
      </c>
      <c r="L29" s="68">
        <f t="shared" si="30"/>
        <v>1500.75</v>
      </c>
      <c r="M29" s="68">
        <f t="shared" si="30"/>
        <v>1500.75</v>
      </c>
      <c r="N29" s="68">
        <f t="shared" si="30"/>
        <v>1500.75</v>
      </c>
      <c r="O29" s="68">
        <f t="shared" si="30"/>
        <v>1500.75</v>
      </c>
      <c r="P29" s="68">
        <f t="shared" si="30"/>
        <v>1500.75</v>
      </c>
      <c r="Q29" s="68">
        <f t="shared" si="30"/>
        <v>1500.75</v>
      </c>
      <c r="R29" s="68">
        <f t="shared" si="30"/>
        <v>1500.75</v>
      </c>
      <c r="S29" s="68">
        <f aca="true" t="shared" si="31" ref="S29:AG29">+S27*0.05</f>
        <v>1520.9</v>
      </c>
      <c r="T29" s="68">
        <f t="shared" si="31"/>
        <v>1541.15</v>
      </c>
      <c r="U29" s="68">
        <f t="shared" si="31"/>
        <v>1561.5</v>
      </c>
      <c r="V29" s="68">
        <f t="shared" si="31"/>
        <v>1581.95</v>
      </c>
      <c r="W29" s="68">
        <f t="shared" si="31"/>
        <v>1602.5</v>
      </c>
      <c r="X29" s="68">
        <f t="shared" si="31"/>
        <v>1623.15</v>
      </c>
      <c r="Y29" s="68">
        <f t="shared" si="31"/>
        <v>1643.9</v>
      </c>
      <c r="Z29" s="68">
        <f t="shared" si="31"/>
        <v>1664.75</v>
      </c>
      <c r="AA29" s="68">
        <f t="shared" si="31"/>
        <v>1685.7</v>
      </c>
      <c r="AB29" s="68">
        <f t="shared" si="31"/>
        <v>1706.75</v>
      </c>
      <c r="AC29" s="68">
        <f t="shared" si="31"/>
        <v>1727.9</v>
      </c>
      <c r="AD29" s="68">
        <f t="shared" si="31"/>
        <v>1749.15</v>
      </c>
      <c r="AE29" s="68">
        <f t="shared" si="31"/>
        <v>1770.5</v>
      </c>
      <c r="AF29" s="68">
        <f t="shared" si="31"/>
        <v>1791.95</v>
      </c>
      <c r="AG29" s="68">
        <f t="shared" si="31"/>
        <v>1813.5</v>
      </c>
      <c r="AH29" s="68">
        <f aca="true" t="shared" si="32" ref="AH29:AN29">+AH27*0.05</f>
        <v>1813.5</v>
      </c>
      <c r="AI29" s="68">
        <f t="shared" si="32"/>
        <v>1813.5</v>
      </c>
      <c r="AJ29" s="68">
        <f>+AJ27*0.05</f>
        <v>1813.5</v>
      </c>
      <c r="AK29" s="68">
        <f t="shared" si="32"/>
        <v>1813.5</v>
      </c>
      <c r="AL29" s="68">
        <f t="shared" si="32"/>
        <v>1813.5</v>
      </c>
      <c r="AM29" s="68">
        <f t="shared" si="32"/>
        <v>1813.5</v>
      </c>
      <c r="AN29" s="68">
        <f t="shared" si="32"/>
        <v>1813.5</v>
      </c>
      <c r="AO29" s="68">
        <f aca="true" t="shared" si="33" ref="AO29:BN29">+AO27*0.05</f>
        <v>1989.5</v>
      </c>
      <c r="AP29" s="68">
        <f t="shared" si="33"/>
        <v>2011.95</v>
      </c>
      <c r="AQ29" s="68">
        <f t="shared" si="33"/>
        <v>2034.5</v>
      </c>
      <c r="AR29" s="68">
        <f t="shared" si="33"/>
        <v>2057.15</v>
      </c>
      <c r="AS29" s="68">
        <f t="shared" si="33"/>
        <v>2079.9</v>
      </c>
      <c r="AT29" s="68">
        <f t="shared" si="33"/>
        <v>2102.75</v>
      </c>
      <c r="AU29" s="68">
        <f t="shared" si="33"/>
        <v>2125.7000000000003</v>
      </c>
      <c r="AV29" s="68">
        <f t="shared" si="33"/>
        <v>2148.75</v>
      </c>
      <c r="AW29" s="68">
        <f t="shared" si="33"/>
        <v>2171.9</v>
      </c>
      <c r="AX29" s="68">
        <f t="shared" si="33"/>
        <v>2195.15</v>
      </c>
      <c r="AY29" s="68">
        <f t="shared" si="33"/>
        <v>2218.5</v>
      </c>
      <c r="AZ29" s="68">
        <f t="shared" si="33"/>
        <v>2241.9500000000003</v>
      </c>
      <c r="BA29" s="68">
        <f t="shared" si="33"/>
        <v>2265.5</v>
      </c>
      <c r="BB29" s="68">
        <f t="shared" si="33"/>
        <v>2289.15</v>
      </c>
      <c r="BC29" s="68">
        <f t="shared" si="33"/>
        <v>2312.9</v>
      </c>
      <c r="BD29" s="68">
        <f t="shared" si="33"/>
        <v>2336.75</v>
      </c>
      <c r="BE29" s="68">
        <f t="shared" si="33"/>
        <v>2360.7000000000003</v>
      </c>
      <c r="BF29" s="68">
        <f t="shared" si="33"/>
        <v>2384.75</v>
      </c>
      <c r="BG29" s="68">
        <f t="shared" si="33"/>
        <v>2408.9</v>
      </c>
      <c r="BH29" s="68">
        <f t="shared" si="33"/>
        <v>2433.15</v>
      </c>
      <c r="BI29" s="68">
        <f t="shared" si="33"/>
        <v>2457.5</v>
      </c>
      <c r="BJ29" s="68">
        <f t="shared" si="33"/>
        <v>2481.9500000000003</v>
      </c>
      <c r="BK29" s="68">
        <f t="shared" si="33"/>
        <v>2506.5</v>
      </c>
      <c r="BL29" s="68">
        <f t="shared" si="33"/>
        <v>2531.15</v>
      </c>
      <c r="BM29" s="68">
        <f t="shared" si="33"/>
        <v>2555.9</v>
      </c>
      <c r="BN29" s="68">
        <f t="shared" si="33"/>
        <v>2580.75</v>
      </c>
      <c r="BP29" s="9">
        <f t="shared" si="0"/>
        <v>18009</v>
      </c>
      <c r="BQ29" s="9">
        <f t="shared" si="1"/>
        <v>19609.300000000003</v>
      </c>
      <c r="BR29" s="9">
        <f t="shared" si="2"/>
        <v>22071.9</v>
      </c>
      <c r="BS29" s="9">
        <f t="shared" si="3"/>
        <v>25930.9</v>
      </c>
      <c r="BT29" s="9">
        <f t="shared" si="4"/>
        <v>29350.900000000005</v>
      </c>
      <c r="BU29" s="9">
        <f t="shared" si="5"/>
        <v>29350.900000000005</v>
      </c>
    </row>
    <row r="30" spans="2:73" ht="15">
      <c r="B30" t="s">
        <v>170</v>
      </c>
      <c r="C30" t="s">
        <v>155</v>
      </c>
      <c r="D30" t="s">
        <v>55</v>
      </c>
      <c r="E30" s="12" t="s">
        <v>34</v>
      </c>
      <c r="F30" t="s">
        <v>160</v>
      </c>
      <c r="G30" s="68">
        <v>200</v>
      </c>
      <c r="H30" s="68">
        <v>200</v>
      </c>
      <c r="I30" s="68">
        <v>200</v>
      </c>
      <c r="J30" s="68">
        <v>200</v>
      </c>
      <c r="K30" s="68">
        <v>200</v>
      </c>
      <c r="L30" s="68">
        <v>200</v>
      </c>
      <c r="M30" s="68">
        <v>200</v>
      </c>
      <c r="N30" s="68">
        <v>200</v>
      </c>
      <c r="O30" s="68">
        <v>200</v>
      </c>
      <c r="P30" s="68">
        <v>200</v>
      </c>
      <c r="Q30" s="68">
        <v>200</v>
      </c>
      <c r="R30" s="68">
        <v>200</v>
      </c>
      <c r="S30" s="68">
        <v>201</v>
      </c>
      <c r="T30" s="68">
        <v>202</v>
      </c>
      <c r="U30" s="68">
        <v>203</v>
      </c>
      <c r="V30" s="68">
        <v>204</v>
      </c>
      <c r="W30" s="68">
        <v>205</v>
      </c>
      <c r="X30" s="68">
        <v>206</v>
      </c>
      <c r="Y30" s="68">
        <v>207</v>
      </c>
      <c r="Z30" s="68">
        <v>208</v>
      </c>
      <c r="AA30" s="68">
        <v>209</v>
      </c>
      <c r="AB30" s="68">
        <v>210</v>
      </c>
      <c r="AC30" s="68">
        <v>211</v>
      </c>
      <c r="AD30" s="68">
        <v>212</v>
      </c>
      <c r="AE30" s="68">
        <v>213</v>
      </c>
      <c r="AF30" s="68">
        <v>214</v>
      </c>
      <c r="AG30" s="68">
        <v>215</v>
      </c>
      <c r="AH30" s="68">
        <v>215</v>
      </c>
      <c r="AI30" s="68">
        <v>215</v>
      </c>
      <c r="AJ30" s="68">
        <v>215</v>
      </c>
      <c r="AK30" s="68">
        <v>215</v>
      </c>
      <c r="AL30" s="68">
        <v>215</v>
      </c>
      <c r="AM30" s="68">
        <v>215</v>
      </c>
      <c r="AN30" s="68">
        <v>215</v>
      </c>
      <c r="AO30" s="68">
        <v>223</v>
      </c>
      <c r="AP30" s="68">
        <v>224</v>
      </c>
      <c r="AQ30" s="68">
        <v>225</v>
      </c>
      <c r="AR30" s="68">
        <v>226</v>
      </c>
      <c r="AS30" s="68">
        <v>227</v>
      </c>
      <c r="AT30" s="68">
        <v>228</v>
      </c>
      <c r="AU30" s="68">
        <v>229</v>
      </c>
      <c r="AV30" s="68">
        <v>230</v>
      </c>
      <c r="AW30" s="68">
        <v>231</v>
      </c>
      <c r="AX30" s="68">
        <v>232</v>
      </c>
      <c r="AY30" s="68">
        <v>233</v>
      </c>
      <c r="AZ30" s="68">
        <v>234</v>
      </c>
      <c r="BA30" s="68">
        <v>235</v>
      </c>
      <c r="BB30" s="68">
        <v>236</v>
      </c>
      <c r="BC30" s="68">
        <v>237</v>
      </c>
      <c r="BD30" s="68">
        <v>238</v>
      </c>
      <c r="BE30" s="68">
        <v>239</v>
      </c>
      <c r="BF30" s="68">
        <v>240</v>
      </c>
      <c r="BG30" s="68">
        <v>241</v>
      </c>
      <c r="BH30" s="68">
        <v>242</v>
      </c>
      <c r="BI30" s="68">
        <v>243</v>
      </c>
      <c r="BJ30" s="68">
        <v>244</v>
      </c>
      <c r="BK30" s="68">
        <v>245</v>
      </c>
      <c r="BL30" s="68">
        <v>246</v>
      </c>
      <c r="BM30" s="68">
        <v>247</v>
      </c>
      <c r="BN30" s="68">
        <v>248</v>
      </c>
      <c r="BP30" s="9">
        <f t="shared" si="0"/>
        <v>2400</v>
      </c>
      <c r="BQ30" s="9">
        <f t="shared" si="1"/>
        <v>2478</v>
      </c>
      <c r="BR30" s="9">
        <f t="shared" si="2"/>
        <v>2594</v>
      </c>
      <c r="BS30" s="9">
        <f t="shared" si="3"/>
        <v>2766</v>
      </c>
      <c r="BT30" s="9">
        <f t="shared" si="4"/>
        <v>2910</v>
      </c>
      <c r="BU30" s="9">
        <f t="shared" si="5"/>
        <v>2910</v>
      </c>
    </row>
    <row r="31" spans="2:73" ht="15">
      <c r="B31" t="s">
        <v>170</v>
      </c>
      <c r="C31" t="s">
        <v>155</v>
      </c>
      <c r="D31" t="s">
        <v>55</v>
      </c>
      <c r="E31" s="12" t="s">
        <v>35</v>
      </c>
      <c r="F31" t="s">
        <v>36</v>
      </c>
      <c r="G31" s="68">
        <v>50</v>
      </c>
      <c r="H31" s="68">
        <v>50</v>
      </c>
      <c r="I31" s="68">
        <v>50</v>
      </c>
      <c r="J31" s="68">
        <v>50</v>
      </c>
      <c r="K31" s="68">
        <v>50</v>
      </c>
      <c r="L31" s="68">
        <v>50</v>
      </c>
      <c r="M31" s="68">
        <v>50</v>
      </c>
      <c r="N31" s="68">
        <v>50</v>
      </c>
      <c r="O31" s="68">
        <v>50</v>
      </c>
      <c r="P31" s="68">
        <v>50</v>
      </c>
      <c r="Q31" s="68">
        <v>50</v>
      </c>
      <c r="R31" s="68">
        <v>50</v>
      </c>
      <c r="S31" s="68">
        <v>51</v>
      </c>
      <c r="T31" s="68">
        <v>52</v>
      </c>
      <c r="U31" s="68">
        <v>53</v>
      </c>
      <c r="V31" s="68">
        <v>54</v>
      </c>
      <c r="W31" s="68">
        <v>55</v>
      </c>
      <c r="X31" s="68">
        <v>56</v>
      </c>
      <c r="Y31" s="68">
        <v>57</v>
      </c>
      <c r="Z31" s="68">
        <v>58</v>
      </c>
      <c r="AA31" s="68">
        <v>59</v>
      </c>
      <c r="AB31" s="68">
        <v>60</v>
      </c>
      <c r="AC31" s="68">
        <v>61</v>
      </c>
      <c r="AD31" s="68">
        <v>62</v>
      </c>
      <c r="AE31" s="68">
        <v>63</v>
      </c>
      <c r="AF31" s="68">
        <v>64</v>
      </c>
      <c r="AG31" s="68">
        <v>65</v>
      </c>
      <c r="AH31" s="68">
        <v>65</v>
      </c>
      <c r="AI31" s="68">
        <v>65</v>
      </c>
      <c r="AJ31" s="68">
        <v>65</v>
      </c>
      <c r="AK31" s="68">
        <v>65</v>
      </c>
      <c r="AL31" s="68">
        <v>65</v>
      </c>
      <c r="AM31" s="68">
        <v>65</v>
      </c>
      <c r="AN31" s="68">
        <v>65</v>
      </c>
      <c r="AO31" s="68">
        <v>73</v>
      </c>
      <c r="AP31" s="68">
        <v>74</v>
      </c>
      <c r="AQ31" s="68">
        <v>75</v>
      </c>
      <c r="AR31" s="68">
        <v>76</v>
      </c>
      <c r="AS31" s="68">
        <v>77</v>
      </c>
      <c r="AT31" s="68">
        <v>78</v>
      </c>
      <c r="AU31" s="68">
        <v>79</v>
      </c>
      <c r="AV31" s="68">
        <v>80</v>
      </c>
      <c r="AW31" s="68">
        <v>81</v>
      </c>
      <c r="AX31" s="68">
        <v>82</v>
      </c>
      <c r="AY31" s="68">
        <v>83</v>
      </c>
      <c r="AZ31" s="68">
        <v>84</v>
      </c>
      <c r="BA31" s="68">
        <v>85</v>
      </c>
      <c r="BB31" s="68">
        <v>86</v>
      </c>
      <c r="BC31" s="68">
        <v>87</v>
      </c>
      <c r="BD31" s="68">
        <v>88</v>
      </c>
      <c r="BE31" s="68">
        <v>89</v>
      </c>
      <c r="BF31" s="68">
        <v>90</v>
      </c>
      <c r="BG31" s="68">
        <v>91</v>
      </c>
      <c r="BH31" s="68">
        <v>92</v>
      </c>
      <c r="BI31" s="68">
        <v>93</v>
      </c>
      <c r="BJ31" s="68">
        <v>94</v>
      </c>
      <c r="BK31" s="68">
        <v>95</v>
      </c>
      <c r="BL31" s="68">
        <v>96</v>
      </c>
      <c r="BM31" s="68">
        <v>97</v>
      </c>
      <c r="BN31" s="68">
        <v>98</v>
      </c>
      <c r="BP31" s="9">
        <f t="shared" si="0"/>
        <v>600</v>
      </c>
      <c r="BQ31" s="9">
        <f t="shared" si="1"/>
        <v>678</v>
      </c>
      <c r="BR31" s="9">
        <f t="shared" si="2"/>
        <v>794</v>
      </c>
      <c r="BS31" s="9">
        <f t="shared" si="3"/>
        <v>966</v>
      </c>
      <c r="BT31" s="9">
        <f t="shared" si="4"/>
        <v>1110</v>
      </c>
      <c r="BU31" s="9">
        <f t="shared" si="5"/>
        <v>1110</v>
      </c>
    </row>
    <row r="32" spans="2:73" ht="15">
      <c r="B32" t="s">
        <v>170</v>
      </c>
      <c r="C32" t="s">
        <v>155</v>
      </c>
      <c r="D32" t="s">
        <v>55</v>
      </c>
      <c r="E32" s="12" t="s">
        <v>31</v>
      </c>
      <c r="F32" t="s">
        <v>32</v>
      </c>
      <c r="G32" s="67">
        <v>10</v>
      </c>
      <c r="H32" s="67">
        <v>10</v>
      </c>
      <c r="I32" s="67">
        <v>10</v>
      </c>
      <c r="J32" s="67">
        <v>10</v>
      </c>
      <c r="K32" s="67">
        <v>10</v>
      </c>
      <c r="L32" s="67">
        <v>10</v>
      </c>
      <c r="M32" s="67">
        <v>10</v>
      </c>
      <c r="N32" s="67">
        <v>10</v>
      </c>
      <c r="O32" s="67">
        <v>10</v>
      </c>
      <c r="P32" s="67">
        <v>10</v>
      </c>
      <c r="Q32" s="67">
        <v>10</v>
      </c>
      <c r="R32" s="67">
        <v>10</v>
      </c>
      <c r="S32" s="67">
        <v>11</v>
      </c>
      <c r="T32" s="67">
        <v>12</v>
      </c>
      <c r="U32" s="67">
        <v>13</v>
      </c>
      <c r="V32" s="67">
        <v>14</v>
      </c>
      <c r="W32" s="67">
        <v>15</v>
      </c>
      <c r="X32" s="67">
        <v>16</v>
      </c>
      <c r="Y32" s="67">
        <v>17</v>
      </c>
      <c r="Z32" s="67">
        <v>18</v>
      </c>
      <c r="AA32" s="67">
        <v>19</v>
      </c>
      <c r="AB32" s="67">
        <v>20</v>
      </c>
      <c r="AC32" s="67">
        <v>21</v>
      </c>
      <c r="AD32" s="67">
        <v>22</v>
      </c>
      <c r="AE32" s="67">
        <v>23</v>
      </c>
      <c r="AF32" s="67">
        <v>24</v>
      </c>
      <c r="AG32" s="67">
        <v>25</v>
      </c>
      <c r="AH32" s="67">
        <v>25</v>
      </c>
      <c r="AI32" s="67">
        <v>25</v>
      </c>
      <c r="AJ32" s="67">
        <v>25</v>
      </c>
      <c r="AK32" s="67">
        <v>25</v>
      </c>
      <c r="AL32" s="67">
        <v>25</v>
      </c>
      <c r="AM32" s="67">
        <v>25</v>
      </c>
      <c r="AN32" s="67">
        <v>25</v>
      </c>
      <c r="AO32" s="67">
        <v>33</v>
      </c>
      <c r="AP32" s="67">
        <v>34</v>
      </c>
      <c r="AQ32" s="67">
        <v>35</v>
      </c>
      <c r="AR32" s="67">
        <v>36</v>
      </c>
      <c r="AS32" s="67">
        <v>37</v>
      </c>
      <c r="AT32" s="67">
        <v>38</v>
      </c>
      <c r="AU32" s="67">
        <v>39</v>
      </c>
      <c r="AV32" s="67">
        <v>40</v>
      </c>
      <c r="AW32" s="67">
        <v>41</v>
      </c>
      <c r="AX32" s="67">
        <v>42</v>
      </c>
      <c r="AY32" s="67">
        <v>43</v>
      </c>
      <c r="AZ32" s="67">
        <v>44</v>
      </c>
      <c r="BA32" s="67">
        <v>45</v>
      </c>
      <c r="BB32" s="67">
        <v>46</v>
      </c>
      <c r="BC32" s="67">
        <v>47</v>
      </c>
      <c r="BD32" s="67">
        <v>48</v>
      </c>
      <c r="BE32" s="67">
        <v>49</v>
      </c>
      <c r="BF32" s="67">
        <v>50</v>
      </c>
      <c r="BG32" s="67">
        <v>51</v>
      </c>
      <c r="BH32" s="67">
        <v>52</v>
      </c>
      <c r="BI32" s="67">
        <v>53</v>
      </c>
      <c r="BJ32" s="67">
        <v>54</v>
      </c>
      <c r="BK32" s="67">
        <v>55</v>
      </c>
      <c r="BL32" s="67">
        <v>56</v>
      </c>
      <c r="BM32" s="67">
        <v>57</v>
      </c>
      <c r="BN32" s="67">
        <v>58</v>
      </c>
      <c r="BP32" s="9">
        <f t="shared" si="0"/>
        <v>120</v>
      </c>
      <c r="BQ32" s="9">
        <f t="shared" si="1"/>
        <v>198</v>
      </c>
      <c r="BR32" s="9">
        <f t="shared" si="2"/>
        <v>314</v>
      </c>
      <c r="BS32" s="9">
        <f t="shared" si="3"/>
        <v>486</v>
      </c>
      <c r="BT32" s="9">
        <f t="shared" si="4"/>
        <v>630</v>
      </c>
      <c r="BU32" s="9">
        <f t="shared" si="5"/>
        <v>630</v>
      </c>
    </row>
    <row r="33" spans="2:73" ht="15">
      <c r="B33" t="s">
        <v>170</v>
      </c>
      <c r="C33" t="s">
        <v>155</v>
      </c>
      <c r="D33" t="s">
        <v>55</v>
      </c>
      <c r="E33" s="12" t="s">
        <v>30</v>
      </c>
      <c r="F33" t="s">
        <v>161</v>
      </c>
      <c r="G33" s="68">
        <v>50</v>
      </c>
      <c r="H33" s="68">
        <v>50</v>
      </c>
      <c r="I33" s="68">
        <v>50</v>
      </c>
      <c r="J33" s="68">
        <v>50</v>
      </c>
      <c r="K33" s="68">
        <v>50</v>
      </c>
      <c r="L33" s="68">
        <v>50</v>
      </c>
      <c r="M33" s="68">
        <v>50</v>
      </c>
      <c r="N33" s="68">
        <v>50</v>
      </c>
      <c r="O33" s="68">
        <v>50</v>
      </c>
      <c r="P33" s="68">
        <v>50</v>
      </c>
      <c r="Q33" s="68">
        <v>50</v>
      </c>
      <c r="R33" s="68">
        <v>50</v>
      </c>
      <c r="S33" s="68">
        <v>51</v>
      </c>
      <c r="T33" s="68">
        <v>52</v>
      </c>
      <c r="U33" s="68">
        <v>53</v>
      </c>
      <c r="V33" s="68">
        <v>54</v>
      </c>
      <c r="W33" s="68">
        <v>55</v>
      </c>
      <c r="X33" s="68">
        <v>56</v>
      </c>
      <c r="Y33" s="68">
        <v>57</v>
      </c>
      <c r="Z33" s="68">
        <v>58</v>
      </c>
      <c r="AA33" s="68">
        <v>59</v>
      </c>
      <c r="AB33" s="68">
        <v>60</v>
      </c>
      <c r="AC33" s="68">
        <v>61</v>
      </c>
      <c r="AD33" s="68">
        <v>62</v>
      </c>
      <c r="AE33" s="68">
        <v>63</v>
      </c>
      <c r="AF33" s="68">
        <v>64</v>
      </c>
      <c r="AG33" s="68">
        <v>65</v>
      </c>
      <c r="AH33" s="68">
        <v>65</v>
      </c>
      <c r="AI33" s="68">
        <v>65</v>
      </c>
      <c r="AJ33" s="68">
        <v>65</v>
      </c>
      <c r="AK33" s="68">
        <v>65</v>
      </c>
      <c r="AL33" s="68">
        <v>65</v>
      </c>
      <c r="AM33" s="68">
        <v>65</v>
      </c>
      <c r="AN33" s="68">
        <v>65</v>
      </c>
      <c r="AO33" s="68">
        <v>73</v>
      </c>
      <c r="AP33" s="68">
        <v>74</v>
      </c>
      <c r="AQ33" s="68">
        <v>75</v>
      </c>
      <c r="AR33" s="68">
        <v>76</v>
      </c>
      <c r="AS33" s="68">
        <v>77</v>
      </c>
      <c r="AT33" s="68">
        <v>78</v>
      </c>
      <c r="AU33" s="68">
        <v>79</v>
      </c>
      <c r="AV33" s="68">
        <v>80</v>
      </c>
      <c r="AW33" s="68">
        <v>81</v>
      </c>
      <c r="AX33" s="68">
        <v>82</v>
      </c>
      <c r="AY33" s="68">
        <v>83</v>
      </c>
      <c r="AZ33" s="68">
        <v>84</v>
      </c>
      <c r="BA33" s="68">
        <v>85</v>
      </c>
      <c r="BB33" s="68">
        <v>86</v>
      </c>
      <c r="BC33" s="68">
        <v>87</v>
      </c>
      <c r="BD33" s="68">
        <v>88</v>
      </c>
      <c r="BE33" s="68">
        <v>89</v>
      </c>
      <c r="BF33" s="68">
        <v>90</v>
      </c>
      <c r="BG33" s="68">
        <v>91</v>
      </c>
      <c r="BH33" s="68">
        <v>92</v>
      </c>
      <c r="BI33" s="68">
        <v>93</v>
      </c>
      <c r="BJ33" s="68">
        <v>94</v>
      </c>
      <c r="BK33" s="68">
        <v>95</v>
      </c>
      <c r="BL33" s="68">
        <v>96</v>
      </c>
      <c r="BM33" s="68">
        <v>97</v>
      </c>
      <c r="BN33" s="68">
        <v>98</v>
      </c>
      <c r="BP33" s="9">
        <f t="shared" si="0"/>
        <v>600</v>
      </c>
      <c r="BQ33" s="9">
        <f t="shared" si="1"/>
        <v>678</v>
      </c>
      <c r="BR33" s="9">
        <f t="shared" si="2"/>
        <v>794</v>
      </c>
      <c r="BS33" s="9">
        <f t="shared" si="3"/>
        <v>966</v>
      </c>
      <c r="BT33" s="9">
        <f t="shared" si="4"/>
        <v>1110</v>
      </c>
      <c r="BU33" s="9">
        <f t="shared" si="5"/>
        <v>1110</v>
      </c>
    </row>
    <row r="34" spans="2:73" ht="15">
      <c r="B34" t="s">
        <v>170</v>
      </c>
      <c r="C34" t="s">
        <v>155</v>
      </c>
      <c r="D34" t="s">
        <v>55</v>
      </c>
      <c r="E34" s="12" t="s">
        <v>28</v>
      </c>
      <c r="F34" t="s">
        <v>162</v>
      </c>
      <c r="G34" s="68">
        <v>250</v>
      </c>
      <c r="H34" s="68">
        <v>250</v>
      </c>
      <c r="I34" s="68">
        <v>250</v>
      </c>
      <c r="J34" s="68">
        <v>250</v>
      </c>
      <c r="K34" s="68">
        <v>250</v>
      </c>
      <c r="L34" s="68">
        <v>250</v>
      </c>
      <c r="M34" s="68">
        <v>250</v>
      </c>
      <c r="N34" s="68">
        <v>250</v>
      </c>
      <c r="O34" s="68">
        <v>250</v>
      </c>
      <c r="P34" s="68">
        <v>250</v>
      </c>
      <c r="Q34" s="68">
        <v>250</v>
      </c>
      <c r="R34" s="68">
        <v>250</v>
      </c>
      <c r="S34" s="68">
        <v>251</v>
      </c>
      <c r="T34" s="68">
        <v>252</v>
      </c>
      <c r="U34" s="68">
        <v>253</v>
      </c>
      <c r="V34" s="68">
        <v>254</v>
      </c>
      <c r="W34" s="68">
        <v>255</v>
      </c>
      <c r="X34" s="68">
        <v>256</v>
      </c>
      <c r="Y34" s="68">
        <v>257</v>
      </c>
      <c r="Z34" s="68">
        <v>258</v>
      </c>
      <c r="AA34" s="68">
        <v>259</v>
      </c>
      <c r="AB34" s="68">
        <v>260</v>
      </c>
      <c r="AC34" s="68">
        <v>261</v>
      </c>
      <c r="AD34" s="68">
        <v>262</v>
      </c>
      <c r="AE34" s="68">
        <v>263</v>
      </c>
      <c r="AF34" s="68">
        <v>264</v>
      </c>
      <c r="AG34" s="68">
        <v>265</v>
      </c>
      <c r="AH34" s="68">
        <v>265</v>
      </c>
      <c r="AI34" s="68">
        <v>265</v>
      </c>
      <c r="AJ34" s="68">
        <v>265</v>
      </c>
      <c r="AK34" s="68">
        <v>265</v>
      </c>
      <c r="AL34" s="68">
        <v>265</v>
      </c>
      <c r="AM34" s="68">
        <v>265</v>
      </c>
      <c r="AN34" s="68">
        <v>265</v>
      </c>
      <c r="AO34" s="68">
        <v>273</v>
      </c>
      <c r="AP34" s="68">
        <v>274</v>
      </c>
      <c r="AQ34" s="68">
        <v>275</v>
      </c>
      <c r="AR34" s="68">
        <v>276</v>
      </c>
      <c r="AS34" s="68">
        <v>277</v>
      </c>
      <c r="AT34" s="68">
        <v>278</v>
      </c>
      <c r="AU34" s="68">
        <v>279</v>
      </c>
      <c r="AV34" s="68">
        <v>280</v>
      </c>
      <c r="AW34" s="68">
        <v>281</v>
      </c>
      <c r="AX34" s="68">
        <v>282</v>
      </c>
      <c r="AY34" s="68">
        <v>283</v>
      </c>
      <c r="AZ34" s="68">
        <v>284</v>
      </c>
      <c r="BA34" s="68">
        <v>285</v>
      </c>
      <c r="BB34" s="68">
        <v>286</v>
      </c>
      <c r="BC34" s="68">
        <v>287</v>
      </c>
      <c r="BD34" s="68">
        <v>288</v>
      </c>
      <c r="BE34" s="68">
        <v>289</v>
      </c>
      <c r="BF34" s="68">
        <v>290</v>
      </c>
      <c r="BG34" s="68">
        <v>291</v>
      </c>
      <c r="BH34" s="68">
        <v>292</v>
      </c>
      <c r="BI34" s="68">
        <v>293</v>
      </c>
      <c r="BJ34" s="68">
        <v>294</v>
      </c>
      <c r="BK34" s="68">
        <v>295</v>
      </c>
      <c r="BL34" s="68">
        <v>296</v>
      </c>
      <c r="BM34" s="68">
        <v>297</v>
      </c>
      <c r="BN34" s="68">
        <v>298</v>
      </c>
      <c r="BP34" s="9">
        <f t="shared" si="0"/>
        <v>3000</v>
      </c>
      <c r="BQ34" s="9">
        <f t="shared" si="1"/>
        <v>3078</v>
      </c>
      <c r="BR34" s="9">
        <f t="shared" si="2"/>
        <v>3194</v>
      </c>
      <c r="BS34" s="9">
        <f t="shared" si="3"/>
        <v>3366</v>
      </c>
      <c r="BT34" s="9">
        <f t="shared" si="4"/>
        <v>3510</v>
      </c>
      <c r="BU34" s="9">
        <f t="shared" si="5"/>
        <v>3510</v>
      </c>
    </row>
    <row r="35" spans="2:73" ht="15">
      <c r="B35" t="s">
        <v>170</v>
      </c>
      <c r="C35" t="s">
        <v>155</v>
      </c>
      <c r="D35" t="s">
        <v>55</v>
      </c>
      <c r="E35" s="12" t="s">
        <v>28</v>
      </c>
      <c r="F35" t="s">
        <v>29</v>
      </c>
      <c r="G35" s="68">
        <v>5</v>
      </c>
      <c r="H35" s="68">
        <v>5</v>
      </c>
      <c r="I35" s="68">
        <v>5</v>
      </c>
      <c r="J35" s="68">
        <v>5</v>
      </c>
      <c r="K35" s="68">
        <v>5</v>
      </c>
      <c r="L35" s="68">
        <v>5</v>
      </c>
      <c r="M35" s="68">
        <v>5</v>
      </c>
      <c r="N35" s="68">
        <v>5</v>
      </c>
      <c r="O35" s="68">
        <v>5</v>
      </c>
      <c r="P35" s="68">
        <v>5</v>
      </c>
      <c r="Q35" s="68">
        <v>5</v>
      </c>
      <c r="R35" s="68">
        <v>5</v>
      </c>
      <c r="S35" s="68">
        <v>6</v>
      </c>
      <c r="T35" s="68">
        <v>7</v>
      </c>
      <c r="U35" s="68">
        <v>8</v>
      </c>
      <c r="V35" s="68">
        <v>9</v>
      </c>
      <c r="W35" s="68">
        <v>10</v>
      </c>
      <c r="X35" s="68">
        <v>11</v>
      </c>
      <c r="Y35" s="68">
        <v>12</v>
      </c>
      <c r="Z35" s="68">
        <v>13</v>
      </c>
      <c r="AA35" s="68">
        <v>14</v>
      </c>
      <c r="AB35" s="68">
        <v>15</v>
      </c>
      <c r="AC35" s="68">
        <v>16</v>
      </c>
      <c r="AD35" s="68">
        <v>17</v>
      </c>
      <c r="AE35" s="68">
        <v>18</v>
      </c>
      <c r="AF35" s="68">
        <v>19</v>
      </c>
      <c r="AG35" s="68">
        <v>20</v>
      </c>
      <c r="AH35" s="68">
        <v>20</v>
      </c>
      <c r="AI35" s="68">
        <v>20</v>
      </c>
      <c r="AJ35" s="68">
        <v>20</v>
      </c>
      <c r="AK35" s="68">
        <v>20</v>
      </c>
      <c r="AL35" s="68">
        <v>20</v>
      </c>
      <c r="AM35" s="68">
        <v>20</v>
      </c>
      <c r="AN35" s="68">
        <v>20</v>
      </c>
      <c r="AO35" s="68">
        <v>28</v>
      </c>
      <c r="AP35" s="68">
        <v>29</v>
      </c>
      <c r="AQ35" s="68">
        <v>30</v>
      </c>
      <c r="AR35" s="68">
        <v>31</v>
      </c>
      <c r="AS35" s="68">
        <v>32</v>
      </c>
      <c r="AT35" s="68">
        <v>33</v>
      </c>
      <c r="AU35" s="68">
        <v>34</v>
      </c>
      <c r="AV35" s="68">
        <v>35</v>
      </c>
      <c r="AW35" s="68">
        <v>36</v>
      </c>
      <c r="AX35" s="68">
        <v>37</v>
      </c>
      <c r="AY35" s="68">
        <v>38</v>
      </c>
      <c r="AZ35" s="68">
        <v>39</v>
      </c>
      <c r="BA35" s="68">
        <v>40</v>
      </c>
      <c r="BB35" s="68">
        <v>41</v>
      </c>
      <c r="BC35" s="68">
        <v>42</v>
      </c>
      <c r="BD35" s="68">
        <v>43</v>
      </c>
      <c r="BE35" s="68">
        <v>44</v>
      </c>
      <c r="BF35" s="68">
        <v>45</v>
      </c>
      <c r="BG35" s="68">
        <v>46</v>
      </c>
      <c r="BH35" s="68">
        <v>47</v>
      </c>
      <c r="BI35" s="68">
        <v>48</v>
      </c>
      <c r="BJ35" s="68">
        <v>49</v>
      </c>
      <c r="BK35" s="68">
        <v>50</v>
      </c>
      <c r="BL35" s="68">
        <v>51</v>
      </c>
      <c r="BM35" s="68">
        <v>52</v>
      </c>
      <c r="BN35" s="68">
        <v>53</v>
      </c>
      <c r="BP35" s="9">
        <f t="shared" si="0"/>
        <v>60</v>
      </c>
      <c r="BQ35" s="9">
        <f t="shared" si="1"/>
        <v>138</v>
      </c>
      <c r="BR35" s="9">
        <f t="shared" si="2"/>
        <v>254</v>
      </c>
      <c r="BS35" s="9">
        <f t="shared" si="3"/>
        <v>426</v>
      </c>
      <c r="BT35" s="9">
        <f t="shared" si="4"/>
        <v>570</v>
      </c>
      <c r="BU35" s="9">
        <f t="shared" si="5"/>
        <v>570</v>
      </c>
    </row>
    <row r="36" spans="2:73" s="70" customFormat="1" ht="15">
      <c r="B36" s="70" t="s">
        <v>170</v>
      </c>
      <c r="C36" s="70" t="s">
        <v>155</v>
      </c>
      <c r="E36" s="71"/>
      <c r="F36" s="70" t="s">
        <v>143</v>
      </c>
      <c r="G36" s="72">
        <f>SUM(G28:G35)</f>
        <v>17073.25</v>
      </c>
      <c r="H36" s="72">
        <f>SUM(H28:H35)</f>
        <v>17073.25</v>
      </c>
      <c r="I36" s="72">
        <f>SUM(I28:I35)</f>
        <v>17073.25</v>
      </c>
      <c r="J36" s="72">
        <f>SUM(J28:J35)</f>
        <v>17073.25</v>
      </c>
      <c r="K36" s="72">
        <f>SUM(K28:K35)</f>
        <v>17073.25</v>
      </c>
      <c r="L36" s="72">
        <f>SUM(L28:L35)</f>
        <v>17073.25</v>
      </c>
      <c r="M36" s="72">
        <f>SUM(M28:M35)</f>
        <v>17073.25</v>
      </c>
      <c r="N36" s="72">
        <f>SUM(N28:N35)</f>
        <v>17073.25</v>
      </c>
      <c r="O36" s="72">
        <f>SUM(O28:O35)</f>
        <v>17073.25</v>
      </c>
      <c r="P36" s="72">
        <f>SUM(P28:P35)</f>
        <v>17073.25</v>
      </c>
      <c r="Q36" s="72">
        <f>SUM(Q28:Q35)</f>
        <v>17073.25</v>
      </c>
      <c r="R36" s="72">
        <f>SUM(R28:R35)</f>
        <v>17073.25</v>
      </c>
      <c r="S36" s="72">
        <f>SUM(S28:S35)</f>
        <v>17300.9</v>
      </c>
      <c r="T36" s="72">
        <f>SUM(T28:T35)</f>
        <v>17529.65</v>
      </c>
      <c r="U36" s="72">
        <f>SUM(U28:U35)</f>
        <v>17759.5</v>
      </c>
      <c r="V36" s="72">
        <f>SUM(V28:V35)</f>
        <v>17990.45</v>
      </c>
      <c r="W36" s="72">
        <f>SUM(W28:W35)</f>
        <v>18222.5</v>
      </c>
      <c r="X36" s="72">
        <f>SUM(X28:X35)</f>
        <v>18455.65</v>
      </c>
      <c r="Y36" s="72">
        <f>SUM(Y28:Y35)</f>
        <v>18689.9</v>
      </c>
      <c r="Z36" s="72">
        <f>SUM(Z28:Z35)</f>
        <v>18925.25</v>
      </c>
      <c r="AA36" s="72">
        <f>SUM(AA28:AA35)</f>
        <v>19161.7</v>
      </c>
      <c r="AB36" s="72">
        <f>SUM(AB28:AB35)</f>
        <v>19399.25</v>
      </c>
      <c r="AC36" s="72">
        <f>SUM(AC28:AC35)</f>
        <v>19637.9</v>
      </c>
      <c r="AD36" s="72">
        <f>SUM(AD28:AD35)</f>
        <v>19877.65</v>
      </c>
      <c r="AE36" s="72">
        <f>SUM(AE28:AE35)</f>
        <v>20118.5</v>
      </c>
      <c r="AF36" s="72">
        <f>SUM(AF28:AF35)</f>
        <v>20360.45</v>
      </c>
      <c r="AG36" s="72">
        <f aca="true" t="shared" si="34" ref="AG36:AN36">SUM(AG28:AG35)</f>
        <v>20603.5</v>
      </c>
      <c r="AH36" s="72">
        <f t="shared" si="34"/>
        <v>20603.5</v>
      </c>
      <c r="AI36" s="72">
        <f>SUM(AI28:AI35)</f>
        <v>20603.5</v>
      </c>
      <c r="AJ36" s="72">
        <f>SUM(AJ28:AJ35)</f>
        <v>20603.5</v>
      </c>
      <c r="AK36" s="72">
        <f t="shared" si="34"/>
        <v>20603.5</v>
      </c>
      <c r="AL36" s="72">
        <f t="shared" si="34"/>
        <v>20603.5</v>
      </c>
      <c r="AM36" s="72">
        <f t="shared" si="34"/>
        <v>20603.5</v>
      </c>
      <c r="AN36" s="72">
        <f t="shared" si="34"/>
        <v>20603.5</v>
      </c>
      <c r="AO36" s="72">
        <f>SUM(AO28:AO35)</f>
        <v>22587.5</v>
      </c>
      <c r="AP36" s="72">
        <f>SUM(AP28:AP35)</f>
        <v>22840.45</v>
      </c>
      <c r="AQ36" s="72">
        <f>SUM(AQ28:AQ35)</f>
        <v>23094.5</v>
      </c>
      <c r="AR36" s="72">
        <f>SUM(AR28:AR35)</f>
        <v>23349.65</v>
      </c>
      <c r="AS36" s="72">
        <f>SUM(AS28:AS35)</f>
        <v>23605.9</v>
      </c>
      <c r="AT36" s="72">
        <f>SUM(AT28:AT35)</f>
        <v>23863.25</v>
      </c>
      <c r="AU36" s="72">
        <f>SUM(AU28:AU35)</f>
        <v>24121.7</v>
      </c>
      <c r="AV36" s="72">
        <f>SUM(AV28:AV35)</f>
        <v>24381.25</v>
      </c>
      <c r="AW36" s="72">
        <f>SUM(AW28:AW35)</f>
        <v>24641.9</v>
      </c>
      <c r="AX36" s="72">
        <f>SUM(AX28:AX35)</f>
        <v>24903.65</v>
      </c>
      <c r="AY36" s="72">
        <f>SUM(AY28:AY35)</f>
        <v>25166.5</v>
      </c>
      <c r="AZ36" s="72">
        <f>SUM(AZ28:AZ35)</f>
        <v>25430.45</v>
      </c>
      <c r="BA36" s="72">
        <f>SUM(BA28:BA35)</f>
        <v>25695.5</v>
      </c>
      <c r="BB36" s="72">
        <f>SUM(BB28:BB35)</f>
        <v>25961.65</v>
      </c>
      <c r="BC36" s="72">
        <f>SUM(BC28:BC35)</f>
        <v>26228.9</v>
      </c>
      <c r="BD36" s="72">
        <f>SUM(BD28:BD35)</f>
        <v>26497.25</v>
      </c>
      <c r="BE36" s="72">
        <f>SUM(BE28:BE35)</f>
        <v>26766.7</v>
      </c>
      <c r="BF36" s="72">
        <f>SUM(BF28:BF35)</f>
        <v>27037.25</v>
      </c>
      <c r="BG36" s="72">
        <f>SUM(BG28:BG35)</f>
        <v>27308.9</v>
      </c>
      <c r="BH36" s="72">
        <f>SUM(BH28:BH35)</f>
        <v>27581.65</v>
      </c>
      <c r="BI36" s="72">
        <f>SUM(BI28:BI35)</f>
        <v>27855.5</v>
      </c>
      <c r="BJ36" s="72">
        <f>SUM(BJ28:BJ35)</f>
        <v>28130.45</v>
      </c>
      <c r="BK36" s="72">
        <f>SUM(BK28:BK35)</f>
        <v>28406.5</v>
      </c>
      <c r="BL36" s="72">
        <f>SUM(BL28:BL35)</f>
        <v>28683.65</v>
      </c>
      <c r="BM36" s="72">
        <f>SUM(BM28:BM35)</f>
        <v>28961.9</v>
      </c>
      <c r="BN36" s="72">
        <f>SUM(BN28:BN35)</f>
        <v>29241.25</v>
      </c>
      <c r="BP36" s="77">
        <f t="shared" si="0"/>
        <v>204879</v>
      </c>
      <c r="BQ36" s="77">
        <f t="shared" si="1"/>
        <v>222950.3</v>
      </c>
      <c r="BR36" s="77">
        <f t="shared" si="2"/>
        <v>250734.90000000002</v>
      </c>
      <c r="BS36" s="77">
        <f t="shared" si="3"/>
        <v>294215.9</v>
      </c>
      <c r="BT36" s="77">
        <f t="shared" si="4"/>
        <v>332699.9</v>
      </c>
      <c r="BU36" s="77">
        <f t="shared" si="5"/>
        <v>332699.9</v>
      </c>
    </row>
    <row r="37" spans="2:73" s="73" customFormat="1" ht="15">
      <c r="B37" s="73" t="s">
        <v>170</v>
      </c>
      <c r="C37" s="73" t="s">
        <v>155</v>
      </c>
      <c r="E37" s="74"/>
      <c r="F37" s="73" t="s">
        <v>144</v>
      </c>
      <c r="G37" s="75">
        <f>+G27-G36</f>
        <v>12941.75</v>
      </c>
      <c r="H37" s="75">
        <f>+H27-H36</f>
        <v>12941.75</v>
      </c>
      <c r="I37" s="75">
        <f>+I27-I36</f>
        <v>12941.75</v>
      </c>
      <c r="J37" s="75">
        <f>+J27-J36</f>
        <v>12941.75</v>
      </c>
      <c r="K37" s="75">
        <f>+K27-K36</f>
        <v>12941.75</v>
      </c>
      <c r="L37" s="75">
        <f>+L27-L36</f>
        <v>12941.75</v>
      </c>
      <c r="M37" s="75">
        <f>+M27-M36</f>
        <v>12941.75</v>
      </c>
      <c r="N37" s="75">
        <f>+N27-N36</f>
        <v>12941.75</v>
      </c>
      <c r="O37" s="75">
        <f>+O27-O36</f>
        <v>12941.75</v>
      </c>
      <c r="P37" s="75">
        <f>+P27-P36</f>
        <v>12941.75</v>
      </c>
      <c r="Q37" s="75">
        <f>+Q27-Q36</f>
        <v>12941.75</v>
      </c>
      <c r="R37" s="75">
        <f>+R27-R36</f>
        <v>12941.75</v>
      </c>
      <c r="S37" s="75">
        <f>+S27-S36</f>
        <v>13117.099999999999</v>
      </c>
      <c r="T37" s="75">
        <f>+T27-T36</f>
        <v>13293.349999999999</v>
      </c>
      <c r="U37" s="75">
        <f>+U27-U36</f>
        <v>13470.5</v>
      </c>
      <c r="V37" s="75">
        <f>+V27-V36</f>
        <v>13648.55</v>
      </c>
      <c r="W37" s="75">
        <f>+W27-W36</f>
        <v>13827.5</v>
      </c>
      <c r="X37" s="75">
        <f>+X27-X36</f>
        <v>14007.349999999999</v>
      </c>
      <c r="Y37" s="75">
        <f>+Y27-Y36</f>
        <v>14188.099999999999</v>
      </c>
      <c r="Z37" s="75">
        <f>+Z27-Z36</f>
        <v>14369.75</v>
      </c>
      <c r="AA37" s="75">
        <f>+AA27-AA36</f>
        <v>14552.3</v>
      </c>
      <c r="AB37" s="75">
        <f>+AB27-AB36</f>
        <v>14735.75</v>
      </c>
      <c r="AC37" s="75">
        <f>+AC27-AC36</f>
        <v>14920.099999999999</v>
      </c>
      <c r="AD37" s="75">
        <f>+AD27-AD36</f>
        <v>15105.349999999999</v>
      </c>
      <c r="AE37" s="75">
        <f>+AE27-AE36</f>
        <v>15291.5</v>
      </c>
      <c r="AF37" s="75">
        <f>+AF27-AF36</f>
        <v>15478.55</v>
      </c>
      <c r="AG37" s="75">
        <f aca="true" t="shared" si="35" ref="AG37:AN37">+AG27-AG36</f>
        <v>15666.5</v>
      </c>
      <c r="AH37" s="75">
        <f t="shared" si="35"/>
        <v>15666.5</v>
      </c>
      <c r="AI37" s="75">
        <f>+AI27-AI36</f>
        <v>15666.5</v>
      </c>
      <c r="AJ37" s="75">
        <f>+AJ27-AJ36</f>
        <v>15666.5</v>
      </c>
      <c r="AK37" s="75">
        <f t="shared" si="35"/>
        <v>15666.5</v>
      </c>
      <c r="AL37" s="75">
        <f t="shared" si="35"/>
        <v>15666.5</v>
      </c>
      <c r="AM37" s="75">
        <f t="shared" si="35"/>
        <v>15666.5</v>
      </c>
      <c r="AN37" s="75">
        <f t="shared" si="35"/>
        <v>15666.5</v>
      </c>
      <c r="AO37" s="75">
        <f>+AO27-AO36</f>
        <v>17202.5</v>
      </c>
      <c r="AP37" s="75">
        <f>+AP27-AP36</f>
        <v>17398.55</v>
      </c>
      <c r="AQ37" s="75">
        <f>+AQ27-AQ36</f>
        <v>17595.5</v>
      </c>
      <c r="AR37" s="75">
        <f>+AR27-AR36</f>
        <v>17793.35</v>
      </c>
      <c r="AS37" s="75">
        <f>+AS27-AS36</f>
        <v>17992.1</v>
      </c>
      <c r="AT37" s="75">
        <f>+AT27-AT36</f>
        <v>18191.75</v>
      </c>
      <c r="AU37" s="75">
        <f>+AU27-AU36</f>
        <v>18392.3</v>
      </c>
      <c r="AV37" s="75">
        <f>+AV27-AV36</f>
        <v>18593.75</v>
      </c>
      <c r="AW37" s="75">
        <f>+AW27-AW36</f>
        <v>18796.1</v>
      </c>
      <c r="AX37" s="75">
        <f>+AX27-AX36</f>
        <v>18999.35</v>
      </c>
      <c r="AY37" s="75">
        <f>+AY27-AY36</f>
        <v>19203.5</v>
      </c>
      <c r="AZ37" s="75">
        <f>+AZ27-AZ36</f>
        <v>19408.55</v>
      </c>
      <c r="BA37" s="75">
        <f>+BA27-BA36</f>
        <v>19614.5</v>
      </c>
      <c r="BB37" s="75">
        <f>+BB27-BB36</f>
        <v>19821.35</v>
      </c>
      <c r="BC37" s="75">
        <f>+BC27-BC36</f>
        <v>20029.1</v>
      </c>
      <c r="BD37" s="75">
        <f>+BD27-BD36</f>
        <v>20237.75</v>
      </c>
      <c r="BE37" s="75">
        <f>+BE27-BE36</f>
        <v>20447.3</v>
      </c>
      <c r="BF37" s="75">
        <f>+BF27-BF36</f>
        <v>20657.75</v>
      </c>
      <c r="BG37" s="75">
        <f>+BG27-BG36</f>
        <v>20869.1</v>
      </c>
      <c r="BH37" s="75">
        <f>+BH27-BH36</f>
        <v>21081.35</v>
      </c>
      <c r="BI37" s="75">
        <f>+BI27-BI36</f>
        <v>21294.5</v>
      </c>
      <c r="BJ37" s="75">
        <f>+BJ27-BJ36</f>
        <v>21508.55</v>
      </c>
      <c r="BK37" s="75">
        <f>+BK27-BK36</f>
        <v>21723.5</v>
      </c>
      <c r="BL37" s="75">
        <f>+BL27-BL36</f>
        <v>21939.35</v>
      </c>
      <c r="BM37" s="75">
        <f>+BM27-BM36</f>
        <v>22156.1</v>
      </c>
      <c r="BN37" s="75">
        <f>+BN27-BN36</f>
        <v>22373.75</v>
      </c>
      <c r="BP37" s="78">
        <f t="shared" si="0"/>
        <v>155301</v>
      </c>
      <c r="BQ37" s="78">
        <f t="shared" si="1"/>
        <v>169235.7</v>
      </c>
      <c r="BR37" s="78">
        <f t="shared" si="2"/>
        <v>190703.09999999998</v>
      </c>
      <c r="BS37" s="78">
        <f t="shared" si="3"/>
        <v>224402.1</v>
      </c>
      <c r="BT37" s="78">
        <f t="shared" si="4"/>
        <v>254318.1</v>
      </c>
      <c r="BU37" s="78">
        <f t="shared" si="5"/>
        <v>254318.1</v>
      </c>
    </row>
  </sheetData>
  <sheetProtection/>
  <autoFilter ref="A7:F37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32"/>
  <sheetViews>
    <sheetView tabSelected="1" zoomScale="77" zoomScaleNormal="77" zoomScalePageLayoutView="0" workbookViewId="0" topLeftCell="A1">
      <pane xSplit="6" ySplit="6" topLeftCell="J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7" sqref="J7:J20"/>
    </sheetView>
  </sheetViews>
  <sheetFormatPr defaultColWidth="9.140625" defaultRowHeight="15"/>
  <cols>
    <col min="1" max="1" width="2.140625" style="0" customWidth="1"/>
    <col min="5" max="5" width="9.140625" style="12" customWidth="1"/>
    <col min="6" max="6" width="14.28125" style="0" customWidth="1"/>
    <col min="7" max="74" width="11.28125" style="0" customWidth="1"/>
  </cols>
  <sheetData>
    <row r="1" spans="1:93" ht="1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109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">
      <c r="A2" s="1"/>
      <c r="B2" s="1"/>
      <c r="C2" s="1"/>
      <c r="D2" s="1"/>
      <c r="E2" s="1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8.75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5">
      <c r="B4" s="14"/>
      <c r="E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7:93" ht="15"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39995</v>
      </c>
      <c r="AI5" s="61">
        <v>40026</v>
      </c>
      <c r="AJ5" s="61">
        <v>40057</v>
      </c>
      <c r="AK5" s="61">
        <v>40087</v>
      </c>
      <c r="AL5" s="61">
        <v>40118</v>
      </c>
      <c r="AM5" s="61">
        <v>40148</v>
      </c>
      <c r="AN5" s="61">
        <v>40179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</row>
    <row r="6" spans="1:93" ht="21.75" customHeight="1">
      <c r="A6" s="14"/>
      <c r="B6" t="s">
        <v>60</v>
      </c>
      <c r="C6" s="14" t="s">
        <v>88</v>
      </c>
      <c r="E6" s="15"/>
      <c r="F6" s="14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28</v>
      </c>
      <c r="AI6" s="16">
        <v>29</v>
      </c>
      <c r="AJ6" s="16">
        <v>30</v>
      </c>
      <c r="AK6" s="16">
        <v>31</v>
      </c>
      <c r="AL6" s="16">
        <v>32</v>
      </c>
      <c r="AM6" s="16">
        <v>33</v>
      </c>
      <c r="AN6" s="16">
        <v>34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2:93" ht="15">
      <c r="B7" t="s">
        <v>169</v>
      </c>
      <c r="C7" t="s">
        <v>156</v>
      </c>
      <c r="D7" t="s">
        <v>164</v>
      </c>
      <c r="F7" t="s">
        <v>20</v>
      </c>
      <c r="G7" s="67">
        <v>200</v>
      </c>
      <c r="H7" s="67">
        <v>250</v>
      </c>
      <c r="I7" s="67">
        <v>500</v>
      </c>
      <c r="J7" s="67">
        <v>550</v>
      </c>
      <c r="K7" s="67">
        <v>600</v>
      </c>
      <c r="L7" s="67">
        <v>650</v>
      </c>
      <c r="M7" s="67">
        <v>700</v>
      </c>
      <c r="N7" s="67">
        <v>750</v>
      </c>
      <c r="O7" s="82">
        <v>15000</v>
      </c>
      <c r="P7" s="67">
        <v>100</v>
      </c>
      <c r="Q7" s="67">
        <v>2000</v>
      </c>
      <c r="R7" s="67">
        <v>2000</v>
      </c>
      <c r="S7" s="67">
        <v>2000</v>
      </c>
      <c r="T7" s="67">
        <v>2000</v>
      </c>
      <c r="U7" s="67">
        <v>2000</v>
      </c>
      <c r="V7" s="67">
        <v>9725</v>
      </c>
      <c r="W7" s="67">
        <v>10850</v>
      </c>
      <c r="X7" s="82">
        <v>11975</v>
      </c>
      <c r="Y7" s="67">
        <v>13100</v>
      </c>
      <c r="Z7" s="67">
        <v>14225</v>
      </c>
      <c r="AA7" s="82">
        <v>15350</v>
      </c>
      <c r="AB7" s="67">
        <v>16475</v>
      </c>
      <c r="AC7" s="67">
        <v>17600</v>
      </c>
      <c r="AD7" s="82">
        <v>18725</v>
      </c>
      <c r="AE7" s="67">
        <v>19850</v>
      </c>
      <c r="AF7" s="67">
        <v>20975</v>
      </c>
      <c r="AG7" s="82">
        <v>22100</v>
      </c>
      <c r="AH7" s="67">
        <v>23225</v>
      </c>
      <c r="AI7" s="67">
        <v>24350</v>
      </c>
      <c r="AJ7" s="82">
        <v>25475</v>
      </c>
      <c r="AK7" s="67">
        <v>26600</v>
      </c>
      <c r="AL7" s="67">
        <v>27725</v>
      </c>
      <c r="AM7" s="82">
        <v>28850</v>
      </c>
      <c r="AN7" s="67">
        <v>29975</v>
      </c>
      <c r="AO7" s="67">
        <v>31100</v>
      </c>
      <c r="AP7" s="82">
        <v>32225</v>
      </c>
      <c r="AQ7" s="67">
        <v>33350</v>
      </c>
      <c r="AR7" s="67">
        <v>34475</v>
      </c>
      <c r="AS7" s="82">
        <v>35600</v>
      </c>
      <c r="AT7" s="67">
        <v>36725</v>
      </c>
      <c r="AU7" s="67">
        <v>37850</v>
      </c>
      <c r="AV7" s="82">
        <v>38975</v>
      </c>
      <c r="AW7" s="67">
        <v>40100</v>
      </c>
      <c r="AX7" s="67">
        <v>41225</v>
      </c>
      <c r="AY7" s="82">
        <v>42350</v>
      </c>
      <c r="AZ7" s="67">
        <v>43475</v>
      </c>
      <c r="BA7" s="67">
        <v>44600</v>
      </c>
      <c r="BB7" s="82">
        <v>45725</v>
      </c>
      <c r="BC7" s="67">
        <v>46850</v>
      </c>
      <c r="BD7" s="67">
        <v>47975</v>
      </c>
      <c r="BE7" s="82">
        <v>49100</v>
      </c>
      <c r="BF7" s="67">
        <v>50225</v>
      </c>
      <c r="BG7" s="67">
        <v>51350</v>
      </c>
      <c r="BH7" s="82">
        <v>52475</v>
      </c>
      <c r="BI7" s="67">
        <v>53600</v>
      </c>
      <c r="BJ7" s="67">
        <v>54725</v>
      </c>
      <c r="BK7" s="82">
        <v>55850</v>
      </c>
      <c r="BL7" s="67">
        <v>56975</v>
      </c>
      <c r="BM7" s="67">
        <v>58100</v>
      </c>
      <c r="BN7" s="82">
        <v>59225</v>
      </c>
      <c r="BO7" s="67"/>
      <c r="BP7" s="67"/>
      <c r="BQ7" s="82"/>
      <c r="BR7" s="67"/>
      <c r="BS7" s="67"/>
      <c r="BT7" s="82"/>
      <c r="BU7" s="67"/>
      <c r="BV7" s="67"/>
      <c r="BW7" s="82"/>
      <c r="BX7" s="67"/>
      <c r="BY7" s="67"/>
      <c r="BZ7" s="82"/>
      <c r="CA7" s="67"/>
      <c r="CB7" s="67"/>
      <c r="CC7" s="82"/>
      <c r="CD7" s="67"/>
      <c r="CE7" s="67"/>
      <c r="CF7" s="82"/>
      <c r="CG7" s="67"/>
      <c r="CH7" s="67"/>
      <c r="CI7" s="82"/>
      <c r="CJ7" s="67"/>
      <c r="CK7" s="67"/>
      <c r="CL7" s="82"/>
      <c r="CM7" s="67"/>
      <c r="CN7" s="67"/>
      <c r="CO7" s="82"/>
    </row>
    <row r="8" spans="2:93" ht="15">
      <c r="B8" t="s">
        <v>169</v>
      </c>
      <c r="C8" t="s">
        <v>156</v>
      </c>
      <c r="D8" t="s">
        <v>165</v>
      </c>
      <c r="F8" t="s">
        <v>21</v>
      </c>
      <c r="G8" s="68">
        <v>100</v>
      </c>
      <c r="H8" s="68">
        <v>100</v>
      </c>
      <c r="I8" s="68">
        <v>100</v>
      </c>
      <c r="J8" s="68">
        <v>100</v>
      </c>
      <c r="K8" s="68">
        <v>100</v>
      </c>
      <c r="L8" s="68">
        <v>100</v>
      </c>
      <c r="M8" s="68">
        <v>100</v>
      </c>
      <c r="N8" s="68">
        <v>100</v>
      </c>
      <c r="O8" s="68">
        <v>100</v>
      </c>
      <c r="P8" s="68">
        <v>100</v>
      </c>
      <c r="Q8" s="68">
        <v>100</v>
      </c>
      <c r="R8" s="68">
        <v>100</v>
      </c>
      <c r="S8" s="68">
        <v>100</v>
      </c>
      <c r="T8" s="68">
        <v>100</v>
      </c>
      <c r="U8" s="68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8">
        <v>100</v>
      </c>
      <c r="AC8" s="68">
        <v>100</v>
      </c>
      <c r="AD8" s="68">
        <v>100</v>
      </c>
      <c r="AE8" s="68">
        <v>100</v>
      </c>
      <c r="AF8" s="68">
        <v>100</v>
      </c>
      <c r="AG8" s="68">
        <v>100</v>
      </c>
      <c r="AH8" s="68">
        <v>100</v>
      </c>
      <c r="AI8" s="68">
        <v>100</v>
      </c>
      <c r="AJ8" s="68">
        <v>100</v>
      </c>
      <c r="AK8" s="68">
        <v>100</v>
      </c>
      <c r="AL8" s="68">
        <v>100</v>
      </c>
      <c r="AM8" s="68">
        <v>100</v>
      </c>
      <c r="AN8" s="68">
        <v>100</v>
      </c>
      <c r="AO8" s="68">
        <v>100</v>
      </c>
      <c r="AP8" s="68">
        <v>100</v>
      </c>
      <c r="AQ8" s="68">
        <v>100</v>
      </c>
      <c r="AR8" s="68">
        <v>100</v>
      </c>
      <c r="AS8" s="68">
        <v>100</v>
      </c>
      <c r="AT8" s="68">
        <v>100</v>
      </c>
      <c r="AU8" s="68">
        <v>100</v>
      </c>
      <c r="AV8" s="68">
        <v>100</v>
      </c>
      <c r="AW8" s="68">
        <v>100</v>
      </c>
      <c r="AX8" s="68">
        <v>100</v>
      </c>
      <c r="AY8" s="68">
        <v>100</v>
      </c>
      <c r="AZ8" s="68">
        <v>100</v>
      </c>
      <c r="BA8" s="68">
        <v>100</v>
      </c>
      <c r="BB8" s="68">
        <v>100</v>
      </c>
      <c r="BC8" s="68">
        <v>100</v>
      </c>
      <c r="BD8" s="68">
        <v>100</v>
      </c>
      <c r="BE8" s="68">
        <v>100</v>
      </c>
      <c r="BF8" s="68">
        <v>100</v>
      </c>
      <c r="BG8" s="68">
        <v>100</v>
      </c>
      <c r="BH8" s="68">
        <v>100</v>
      </c>
      <c r="BI8" s="68">
        <v>100</v>
      </c>
      <c r="BJ8" s="68">
        <v>100</v>
      </c>
      <c r="BK8" s="68">
        <v>100</v>
      </c>
      <c r="BL8" s="68">
        <v>100</v>
      </c>
      <c r="BM8" s="68">
        <v>100</v>
      </c>
      <c r="BN8" s="68">
        <v>100</v>
      </c>
      <c r="BO8" s="68"/>
      <c r="BP8" s="68"/>
      <c r="BQ8" s="83"/>
      <c r="BR8" s="68"/>
      <c r="BS8" s="68"/>
      <c r="BT8" s="83"/>
      <c r="BU8" s="68"/>
      <c r="BV8" s="68"/>
      <c r="BW8" s="83"/>
      <c r="BX8" s="68"/>
      <c r="BY8" s="68"/>
      <c r="BZ8" s="83"/>
      <c r="CA8" s="68"/>
      <c r="CB8" s="68"/>
      <c r="CC8" s="83"/>
      <c r="CD8" s="68"/>
      <c r="CE8" s="68"/>
      <c r="CF8" s="83"/>
      <c r="CG8" s="68"/>
      <c r="CH8" s="68"/>
      <c r="CI8" s="83"/>
      <c r="CJ8" s="68"/>
      <c r="CK8" s="68"/>
      <c r="CL8" s="83"/>
      <c r="CM8" s="68"/>
      <c r="CN8" s="68"/>
      <c r="CO8" s="83"/>
    </row>
    <row r="9" spans="1:93" ht="15">
      <c r="A9" s="10"/>
      <c r="B9" s="10" t="s">
        <v>169</v>
      </c>
      <c r="C9" s="10" t="s">
        <v>156</v>
      </c>
      <c r="D9" s="10" t="s">
        <v>55</v>
      </c>
      <c r="E9" s="13" t="s">
        <v>24</v>
      </c>
      <c r="F9" s="10" t="s">
        <v>157</v>
      </c>
      <c r="G9" s="84">
        <f>+G7*G8</f>
        <v>20000</v>
      </c>
      <c r="H9" s="84">
        <f aca="true" t="shared" si="0" ref="H9:BN9">+H7*H8</f>
        <v>25000</v>
      </c>
      <c r="I9" s="84">
        <f t="shared" si="0"/>
        <v>50000</v>
      </c>
      <c r="J9" s="84">
        <f t="shared" si="0"/>
        <v>55000</v>
      </c>
      <c r="K9" s="84">
        <f t="shared" si="0"/>
        <v>60000</v>
      </c>
      <c r="L9" s="84">
        <f t="shared" si="0"/>
        <v>65000</v>
      </c>
      <c r="M9" s="84">
        <f t="shared" si="0"/>
        <v>70000</v>
      </c>
      <c r="N9" s="84">
        <f t="shared" si="0"/>
        <v>75000</v>
      </c>
      <c r="O9" s="84">
        <f t="shared" si="0"/>
        <v>1500000</v>
      </c>
      <c r="P9" s="84">
        <f t="shared" si="0"/>
        <v>10000</v>
      </c>
      <c r="Q9" s="84">
        <f t="shared" si="0"/>
        <v>200000</v>
      </c>
      <c r="R9" s="84">
        <f t="shared" si="0"/>
        <v>200000</v>
      </c>
      <c r="S9" s="84">
        <f t="shared" si="0"/>
        <v>200000</v>
      </c>
      <c r="T9" s="69">
        <f t="shared" si="0"/>
        <v>200000</v>
      </c>
      <c r="U9" s="69">
        <f t="shared" si="0"/>
        <v>200000</v>
      </c>
      <c r="V9" s="69">
        <f t="shared" si="0"/>
        <v>972500</v>
      </c>
      <c r="W9" s="69">
        <f t="shared" si="0"/>
        <v>1085000</v>
      </c>
      <c r="X9" s="69">
        <f t="shared" si="0"/>
        <v>1197500</v>
      </c>
      <c r="Y9" s="69">
        <f t="shared" si="0"/>
        <v>1310000</v>
      </c>
      <c r="Z9" s="69">
        <f t="shared" si="0"/>
        <v>1422500</v>
      </c>
      <c r="AA9" s="69">
        <f t="shared" si="0"/>
        <v>1535000</v>
      </c>
      <c r="AB9" s="69">
        <f t="shared" si="0"/>
        <v>1647500</v>
      </c>
      <c r="AC9" s="69">
        <f t="shared" si="0"/>
        <v>1760000</v>
      </c>
      <c r="AD9" s="69">
        <f t="shared" si="0"/>
        <v>1872500</v>
      </c>
      <c r="AE9" s="69">
        <f t="shared" si="0"/>
        <v>1985000</v>
      </c>
      <c r="AF9" s="69">
        <f t="shared" si="0"/>
        <v>2097500</v>
      </c>
      <c r="AG9" s="69">
        <f t="shared" si="0"/>
        <v>2210000</v>
      </c>
      <c r="AH9" s="69">
        <f t="shared" si="0"/>
        <v>2322500</v>
      </c>
      <c r="AI9" s="69">
        <f t="shared" si="0"/>
        <v>2435000</v>
      </c>
      <c r="AJ9" s="69">
        <f t="shared" si="0"/>
        <v>2547500</v>
      </c>
      <c r="AK9" s="69">
        <f t="shared" si="0"/>
        <v>2660000</v>
      </c>
      <c r="AL9" s="69">
        <f t="shared" si="0"/>
        <v>2772500</v>
      </c>
      <c r="AM9" s="69">
        <f t="shared" si="0"/>
        <v>2885000</v>
      </c>
      <c r="AN9" s="69">
        <f t="shared" si="0"/>
        <v>2997500</v>
      </c>
      <c r="AO9" s="69">
        <f t="shared" si="0"/>
        <v>3110000</v>
      </c>
      <c r="AP9" s="69">
        <f t="shared" si="0"/>
        <v>3222500</v>
      </c>
      <c r="AQ9" s="69">
        <f t="shared" si="0"/>
        <v>3335000</v>
      </c>
      <c r="AR9" s="69">
        <f t="shared" si="0"/>
        <v>3447500</v>
      </c>
      <c r="AS9" s="69">
        <f t="shared" si="0"/>
        <v>3560000</v>
      </c>
      <c r="AT9" s="69">
        <f t="shared" si="0"/>
        <v>3672500</v>
      </c>
      <c r="AU9" s="69">
        <f t="shared" si="0"/>
        <v>3785000</v>
      </c>
      <c r="AV9" s="69">
        <f t="shared" si="0"/>
        <v>3897500</v>
      </c>
      <c r="AW9" s="69">
        <f t="shared" si="0"/>
        <v>4010000</v>
      </c>
      <c r="AX9" s="69">
        <f t="shared" si="0"/>
        <v>4122500</v>
      </c>
      <c r="AY9" s="69">
        <f t="shared" si="0"/>
        <v>4235000</v>
      </c>
      <c r="AZ9" s="69">
        <f t="shared" si="0"/>
        <v>4347500</v>
      </c>
      <c r="BA9" s="69">
        <f t="shared" si="0"/>
        <v>4460000</v>
      </c>
      <c r="BB9" s="69">
        <f t="shared" si="0"/>
        <v>4572500</v>
      </c>
      <c r="BC9" s="69">
        <f t="shared" si="0"/>
        <v>4685000</v>
      </c>
      <c r="BD9" s="69">
        <f t="shared" si="0"/>
        <v>4797500</v>
      </c>
      <c r="BE9" s="69">
        <f t="shared" si="0"/>
        <v>4910000</v>
      </c>
      <c r="BF9" s="69">
        <f t="shared" si="0"/>
        <v>5022500</v>
      </c>
      <c r="BG9" s="69">
        <f t="shared" si="0"/>
        <v>5135000</v>
      </c>
      <c r="BH9" s="69">
        <f t="shared" si="0"/>
        <v>5247500</v>
      </c>
      <c r="BI9" s="69">
        <f t="shared" si="0"/>
        <v>5360000</v>
      </c>
      <c r="BJ9" s="69">
        <f t="shared" si="0"/>
        <v>5472500</v>
      </c>
      <c r="BK9" s="69">
        <f t="shared" si="0"/>
        <v>5585000</v>
      </c>
      <c r="BL9" s="69">
        <f t="shared" si="0"/>
        <v>5697500</v>
      </c>
      <c r="BM9" s="69">
        <f t="shared" si="0"/>
        <v>5810000</v>
      </c>
      <c r="BN9" s="69">
        <f t="shared" si="0"/>
        <v>5922500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</row>
    <row r="10" spans="2:93" ht="15">
      <c r="B10" t="s">
        <v>169</v>
      </c>
      <c r="C10" t="s">
        <v>156</v>
      </c>
      <c r="D10" t="s">
        <v>55</v>
      </c>
      <c r="E10" s="12" t="s">
        <v>26</v>
      </c>
      <c r="F10" t="s">
        <v>158</v>
      </c>
      <c r="G10" s="68">
        <f>+G9*0.5</f>
        <v>10000</v>
      </c>
      <c r="H10" s="68">
        <f aca="true" t="shared" si="1" ref="H10:P10">+H9*0.5</f>
        <v>12500</v>
      </c>
      <c r="I10" s="68">
        <f t="shared" si="1"/>
        <v>25000</v>
      </c>
      <c r="J10" s="68">
        <f t="shared" si="1"/>
        <v>27500</v>
      </c>
      <c r="K10" s="68">
        <f t="shared" si="1"/>
        <v>30000</v>
      </c>
      <c r="L10" s="68">
        <f t="shared" si="1"/>
        <v>32500</v>
      </c>
      <c r="M10" s="68">
        <f t="shared" si="1"/>
        <v>35000</v>
      </c>
      <c r="N10" s="68">
        <f t="shared" si="1"/>
        <v>37500</v>
      </c>
      <c r="O10" s="68">
        <f t="shared" si="1"/>
        <v>750000</v>
      </c>
      <c r="P10" s="68">
        <f t="shared" si="1"/>
        <v>5000</v>
      </c>
      <c r="Q10" s="68">
        <f aca="true" t="shared" si="2" ref="Q10:AN10">+Q9*0.5</f>
        <v>100000</v>
      </c>
      <c r="R10" s="68">
        <f t="shared" si="2"/>
        <v>100000</v>
      </c>
      <c r="S10" s="68">
        <f t="shared" si="2"/>
        <v>100000</v>
      </c>
      <c r="T10" s="68">
        <f t="shared" si="2"/>
        <v>100000</v>
      </c>
      <c r="U10" s="68">
        <f t="shared" si="2"/>
        <v>100000</v>
      </c>
      <c r="V10" s="68">
        <f t="shared" si="2"/>
        <v>486250</v>
      </c>
      <c r="W10" s="68">
        <f t="shared" si="2"/>
        <v>542500</v>
      </c>
      <c r="X10" s="68">
        <f t="shared" si="2"/>
        <v>598750</v>
      </c>
      <c r="Y10" s="68">
        <f t="shared" si="2"/>
        <v>655000</v>
      </c>
      <c r="Z10" s="68">
        <f t="shared" si="2"/>
        <v>711250</v>
      </c>
      <c r="AA10" s="68">
        <f t="shared" si="2"/>
        <v>767500</v>
      </c>
      <c r="AB10" s="68">
        <f t="shared" si="2"/>
        <v>823750</v>
      </c>
      <c r="AC10" s="68">
        <f t="shared" si="2"/>
        <v>880000</v>
      </c>
      <c r="AD10" s="68">
        <f t="shared" si="2"/>
        <v>936250</v>
      </c>
      <c r="AE10" s="68">
        <f t="shared" si="2"/>
        <v>992500</v>
      </c>
      <c r="AF10" s="68">
        <f t="shared" si="2"/>
        <v>1048750</v>
      </c>
      <c r="AG10" s="68">
        <f t="shared" si="2"/>
        <v>1105000</v>
      </c>
      <c r="AH10" s="68">
        <f t="shared" si="2"/>
        <v>1161250</v>
      </c>
      <c r="AI10" s="68">
        <f t="shared" si="2"/>
        <v>1217500</v>
      </c>
      <c r="AJ10" s="68">
        <f t="shared" si="2"/>
        <v>1273750</v>
      </c>
      <c r="AK10" s="68">
        <f t="shared" si="2"/>
        <v>1330000</v>
      </c>
      <c r="AL10" s="68">
        <f t="shared" si="2"/>
        <v>1386250</v>
      </c>
      <c r="AM10" s="68">
        <f t="shared" si="2"/>
        <v>1442500</v>
      </c>
      <c r="AN10" s="68">
        <f t="shared" si="2"/>
        <v>1498750</v>
      </c>
      <c r="AO10" s="68">
        <f aca="true" t="shared" si="3" ref="AO10:BN10">+AO9*0.5</f>
        <v>1555000</v>
      </c>
      <c r="AP10" s="68">
        <f t="shared" si="3"/>
        <v>1611250</v>
      </c>
      <c r="AQ10" s="68">
        <f t="shared" si="3"/>
        <v>1667500</v>
      </c>
      <c r="AR10" s="68">
        <f t="shared" si="3"/>
        <v>1723750</v>
      </c>
      <c r="AS10" s="68">
        <f t="shared" si="3"/>
        <v>1780000</v>
      </c>
      <c r="AT10" s="68">
        <f t="shared" si="3"/>
        <v>1836250</v>
      </c>
      <c r="AU10" s="68">
        <f t="shared" si="3"/>
        <v>1892500</v>
      </c>
      <c r="AV10" s="68">
        <f t="shared" si="3"/>
        <v>1948750</v>
      </c>
      <c r="AW10" s="68">
        <f t="shared" si="3"/>
        <v>2005000</v>
      </c>
      <c r="AX10" s="68">
        <f t="shared" si="3"/>
        <v>2061250</v>
      </c>
      <c r="AY10" s="68">
        <f t="shared" si="3"/>
        <v>2117500</v>
      </c>
      <c r="AZ10" s="68">
        <f t="shared" si="3"/>
        <v>2173750</v>
      </c>
      <c r="BA10" s="68">
        <f t="shared" si="3"/>
        <v>2230000</v>
      </c>
      <c r="BB10" s="68">
        <f t="shared" si="3"/>
        <v>2286250</v>
      </c>
      <c r="BC10" s="68">
        <f t="shared" si="3"/>
        <v>2342500</v>
      </c>
      <c r="BD10" s="68">
        <f t="shared" si="3"/>
        <v>2398750</v>
      </c>
      <c r="BE10" s="68">
        <f t="shared" si="3"/>
        <v>2455000</v>
      </c>
      <c r="BF10" s="68">
        <f t="shared" si="3"/>
        <v>2511250</v>
      </c>
      <c r="BG10" s="68">
        <f t="shared" si="3"/>
        <v>2567500</v>
      </c>
      <c r="BH10" s="68">
        <f t="shared" si="3"/>
        <v>2623750</v>
      </c>
      <c r="BI10" s="68">
        <f t="shared" si="3"/>
        <v>2680000</v>
      </c>
      <c r="BJ10" s="68">
        <f t="shared" si="3"/>
        <v>2736250</v>
      </c>
      <c r="BK10" s="68">
        <f t="shared" si="3"/>
        <v>2792500</v>
      </c>
      <c r="BL10" s="68">
        <f t="shared" si="3"/>
        <v>2848750</v>
      </c>
      <c r="BM10" s="68">
        <f t="shared" si="3"/>
        <v>2905000</v>
      </c>
      <c r="BN10" s="68">
        <f t="shared" si="3"/>
        <v>2961250</v>
      </c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</row>
    <row r="11" spans="2:93" ht="15">
      <c r="B11" t="s">
        <v>169</v>
      </c>
      <c r="C11" t="s">
        <v>156</v>
      </c>
      <c r="D11" t="s">
        <v>55</v>
      </c>
      <c r="E11" s="12" t="s">
        <v>33</v>
      </c>
      <c r="F11" t="s">
        <v>159</v>
      </c>
      <c r="G11" s="68">
        <f>+G9*0.05</f>
        <v>1000</v>
      </c>
      <c r="H11" s="68">
        <f aca="true" t="shared" si="4" ref="H11:P11">+H9*0.05</f>
        <v>1250</v>
      </c>
      <c r="I11" s="68">
        <f t="shared" si="4"/>
        <v>2500</v>
      </c>
      <c r="J11" s="68">
        <f t="shared" si="4"/>
        <v>2750</v>
      </c>
      <c r="K11" s="68">
        <f t="shared" si="4"/>
        <v>3000</v>
      </c>
      <c r="L11" s="68">
        <f t="shared" si="4"/>
        <v>3250</v>
      </c>
      <c r="M11" s="68">
        <f t="shared" si="4"/>
        <v>3500</v>
      </c>
      <c r="N11" s="68">
        <f t="shared" si="4"/>
        <v>3750</v>
      </c>
      <c r="O11" s="68">
        <f t="shared" si="4"/>
        <v>75000</v>
      </c>
      <c r="P11" s="68">
        <f t="shared" si="4"/>
        <v>500</v>
      </c>
      <c r="Q11" s="68">
        <f aca="true" t="shared" si="5" ref="Q11:AN11">+Q9*0.05</f>
        <v>10000</v>
      </c>
      <c r="R11" s="68">
        <f t="shared" si="5"/>
        <v>10000</v>
      </c>
      <c r="S11" s="68">
        <f t="shared" si="5"/>
        <v>10000</v>
      </c>
      <c r="T11" s="68">
        <f t="shared" si="5"/>
        <v>10000</v>
      </c>
      <c r="U11" s="68">
        <f t="shared" si="5"/>
        <v>10000</v>
      </c>
      <c r="V11" s="68">
        <f t="shared" si="5"/>
        <v>48625</v>
      </c>
      <c r="W11" s="68">
        <f t="shared" si="5"/>
        <v>54250</v>
      </c>
      <c r="X11" s="68">
        <f t="shared" si="5"/>
        <v>59875</v>
      </c>
      <c r="Y11" s="68">
        <f t="shared" si="5"/>
        <v>65500</v>
      </c>
      <c r="Z11" s="68">
        <f t="shared" si="5"/>
        <v>71125</v>
      </c>
      <c r="AA11" s="68">
        <f t="shared" si="5"/>
        <v>76750</v>
      </c>
      <c r="AB11" s="68">
        <f t="shared" si="5"/>
        <v>82375</v>
      </c>
      <c r="AC11" s="68">
        <f t="shared" si="5"/>
        <v>88000</v>
      </c>
      <c r="AD11" s="68">
        <f t="shared" si="5"/>
        <v>93625</v>
      </c>
      <c r="AE11" s="68">
        <f t="shared" si="5"/>
        <v>99250</v>
      </c>
      <c r="AF11" s="68">
        <f t="shared" si="5"/>
        <v>104875</v>
      </c>
      <c r="AG11" s="68">
        <f t="shared" si="5"/>
        <v>110500</v>
      </c>
      <c r="AH11" s="68">
        <f t="shared" si="5"/>
        <v>116125</v>
      </c>
      <c r="AI11" s="68">
        <f t="shared" si="5"/>
        <v>121750</v>
      </c>
      <c r="AJ11" s="68">
        <f t="shared" si="5"/>
        <v>127375</v>
      </c>
      <c r="AK11" s="68">
        <f t="shared" si="5"/>
        <v>133000</v>
      </c>
      <c r="AL11" s="68">
        <f t="shared" si="5"/>
        <v>138625</v>
      </c>
      <c r="AM11" s="68">
        <f t="shared" si="5"/>
        <v>144250</v>
      </c>
      <c r="AN11" s="68">
        <f t="shared" si="5"/>
        <v>149875</v>
      </c>
      <c r="AO11" s="68">
        <f aca="true" t="shared" si="6" ref="AO11:BN11">+AO9*0.05</f>
        <v>155500</v>
      </c>
      <c r="AP11" s="68">
        <f t="shared" si="6"/>
        <v>161125</v>
      </c>
      <c r="AQ11" s="68">
        <f t="shared" si="6"/>
        <v>166750</v>
      </c>
      <c r="AR11" s="68">
        <f t="shared" si="6"/>
        <v>172375</v>
      </c>
      <c r="AS11" s="68">
        <f t="shared" si="6"/>
        <v>178000</v>
      </c>
      <c r="AT11" s="68">
        <f t="shared" si="6"/>
        <v>183625</v>
      </c>
      <c r="AU11" s="68">
        <f t="shared" si="6"/>
        <v>189250</v>
      </c>
      <c r="AV11" s="68">
        <f t="shared" si="6"/>
        <v>194875</v>
      </c>
      <c r="AW11" s="68">
        <f t="shared" si="6"/>
        <v>200500</v>
      </c>
      <c r="AX11" s="68">
        <f t="shared" si="6"/>
        <v>206125</v>
      </c>
      <c r="AY11" s="68">
        <f t="shared" si="6"/>
        <v>211750</v>
      </c>
      <c r="AZ11" s="68">
        <f t="shared" si="6"/>
        <v>217375</v>
      </c>
      <c r="BA11" s="68">
        <f t="shared" si="6"/>
        <v>223000</v>
      </c>
      <c r="BB11" s="68">
        <f t="shared" si="6"/>
        <v>228625</v>
      </c>
      <c r="BC11" s="68">
        <f t="shared" si="6"/>
        <v>234250</v>
      </c>
      <c r="BD11" s="68">
        <f t="shared" si="6"/>
        <v>239875</v>
      </c>
      <c r="BE11" s="68">
        <f t="shared" si="6"/>
        <v>245500</v>
      </c>
      <c r="BF11" s="68">
        <f t="shared" si="6"/>
        <v>251125</v>
      </c>
      <c r="BG11" s="68">
        <f t="shared" si="6"/>
        <v>256750</v>
      </c>
      <c r="BH11" s="68">
        <f t="shared" si="6"/>
        <v>262375</v>
      </c>
      <c r="BI11" s="68">
        <f t="shared" si="6"/>
        <v>268000</v>
      </c>
      <c r="BJ11" s="68">
        <f t="shared" si="6"/>
        <v>273625</v>
      </c>
      <c r="BK11" s="68">
        <f t="shared" si="6"/>
        <v>279250</v>
      </c>
      <c r="BL11" s="68">
        <f t="shared" si="6"/>
        <v>284875</v>
      </c>
      <c r="BM11" s="68">
        <f t="shared" si="6"/>
        <v>290500</v>
      </c>
      <c r="BN11" s="68">
        <f t="shared" si="6"/>
        <v>296125</v>
      </c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</row>
    <row r="12" spans="2:93" ht="15">
      <c r="B12" t="s">
        <v>169</v>
      </c>
      <c r="C12" t="s">
        <v>156</v>
      </c>
      <c r="D12" t="s">
        <v>55</v>
      </c>
      <c r="E12" s="12" t="s">
        <v>33</v>
      </c>
      <c r="F12" t="s">
        <v>160</v>
      </c>
      <c r="G12" s="68">
        <v>200</v>
      </c>
      <c r="H12" s="68">
        <v>200</v>
      </c>
      <c r="I12" s="68">
        <v>200</v>
      </c>
      <c r="J12" s="68">
        <v>200</v>
      </c>
      <c r="K12" s="68">
        <v>200</v>
      </c>
      <c r="L12" s="68">
        <v>200</v>
      </c>
      <c r="M12" s="68">
        <v>200</v>
      </c>
      <c r="N12" s="68">
        <v>200</v>
      </c>
      <c r="O12" s="68">
        <v>200</v>
      </c>
      <c r="P12" s="68">
        <v>200</v>
      </c>
      <c r="Q12" s="68">
        <v>200</v>
      </c>
      <c r="R12" s="68">
        <v>200</v>
      </c>
      <c r="S12" s="68">
        <v>200</v>
      </c>
      <c r="T12" s="68">
        <v>200</v>
      </c>
      <c r="U12" s="68">
        <v>200</v>
      </c>
      <c r="V12" s="68">
        <v>200</v>
      </c>
      <c r="W12" s="68">
        <v>200</v>
      </c>
      <c r="X12" s="68">
        <v>200</v>
      </c>
      <c r="Y12" s="68">
        <v>200</v>
      </c>
      <c r="Z12" s="68">
        <v>200</v>
      </c>
      <c r="AA12" s="68">
        <v>200</v>
      </c>
      <c r="AB12" s="68">
        <v>200</v>
      </c>
      <c r="AC12" s="68">
        <v>200</v>
      </c>
      <c r="AD12" s="68">
        <v>200</v>
      </c>
      <c r="AE12" s="68">
        <v>200</v>
      </c>
      <c r="AF12" s="68">
        <v>200</v>
      </c>
      <c r="AG12" s="68">
        <v>200</v>
      </c>
      <c r="AH12" s="68">
        <v>200</v>
      </c>
      <c r="AI12" s="68">
        <v>200</v>
      </c>
      <c r="AJ12" s="68">
        <v>200</v>
      </c>
      <c r="AK12" s="68">
        <v>200</v>
      </c>
      <c r="AL12" s="68">
        <v>200</v>
      </c>
      <c r="AM12" s="68">
        <v>200</v>
      </c>
      <c r="AN12" s="68">
        <v>200</v>
      </c>
      <c r="AO12" s="68">
        <v>200</v>
      </c>
      <c r="AP12" s="68">
        <v>200</v>
      </c>
      <c r="AQ12" s="68">
        <v>200</v>
      </c>
      <c r="AR12" s="68">
        <v>200</v>
      </c>
      <c r="AS12" s="68">
        <v>200</v>
      </c>
      <c r="AT12" s="68">
        <v>200</v>
      </c>
      <c r="AU12" s="68">
        <v>200</v>
      </c>
      <c r="AV12" s="68">
        <v>200</v>
      </c>
      <c r="AW12" s="68">
        <v>200</v>
      </c>
      <c r="AX12" s="68">
        <v>200</v>
      </c>
      <c r="AY12" s="68">
        <v>200</v>
      </c>
      <c r="AZ12" s="68">
        <v>200</v>
      </c>
      <c r="BA12" s="68">
        <v>200</v>
      </c>
      <c r="BB12" s="68">
        <v>200</v>
      </c>
      <c r="BC12" s="68">
        <v>200</v>
      </c>
      <c r="BD12" s="68">
        <v>200</v>
      </c>
      <c r="BE12" s="68">
        <v>200</v>
      </c>
      <c r="BF12" s="68">
        <v>200</v>
      </c>
      <c r="BG12" s="68">
        <v>200</v>
      </c>
      <c r="BH12" s="68">
        <v>200</v>
      </c>
      <c r="BI12" s="68">
        <v>200</v>
      </c>
      <c r="BJ12" s="68">
        <v>200</v>
      </c>
      <c r="BK12" s="68">
        <v>200</v>
      </c>
      <c r="BL12" s="68">
        <v>200</v>
      </c>
      <c r="BM12" s="68">
        <v>200</v>
      </c>
      <c r="BN12" s="68">
        <v>200</v>
      </c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</row>
    <row r="13" spans="2:93" ht="15">
      <c r="B13" t="s">
        <v>169</v>
      </c>
      <c r="C13" t="s">
        <v>156</v>
      </c>
      <c r="D13" t="s">
        <v>55</v>
      </c>
      <c r="E13" s="12" t="s">
        <v>35</v>
      </c>
      <c r="F13" t="s">
        <v>36</v>
      </c>
      <c r="G13" s="68">
        <v>50</v>
      </c>
      <c r="H13" s="68">
        <v>50</v>
      </c>
      <c r="I13" s="68">
        <v>50</v>
      </c>
      <c r="J13" s="68">
        <v>50</v>
      </c>
      <c r="K13" s="68">
        <v>50</v>
      </c>
      <c r="L13" s="68">
        <v>50</v>
      </c>
      <c r="M13" s="68">
        <v>50</v>
      </c>
      <c r="N13" s="68">
        <v>50</v>
      </c>
      <c r="O13" s="68">
        <v>550</v>
      </c>
      <c r="P13" s="68">
        <v>50</v>
      </c>
      <c r="Q13" s="68">
        <v>50</v>
      </c>
      <c r="R13" s="68">
        <v>50</v>
      </c>
      <c r="S13" s="68">
        <v>50</v>
      </c>
      <c r="T13" s="68">
        <v>50</v>
      </c>
      <c r="U13" s="68">
        <v>50</v>
      </c>
      <c r="V13" s="68">
        <v>50</v>
      </c>
      <c r="W13" s="68">
        <v>50</v>
      </c>
      <c r="X13" s="68">
        <v>50</v>
      </c>
      <c r="Y13" s="68">
        <v>50</v>
      </c>
      <c r="Z13" s="68">
        <v>50</v>
      </c>
      <c r="AA13" s="68">
        <v>50</v>
      </c>
      <c r="AB13" s="68">
        <v>50</v>
      </c>
      <c r="AC13" s="68">
        <v>50</v>
      </c>
      <c r="AD13" s="68">
        <v>50</v>
      </c>
      <c r="AE13" s="68">
        <v>50</v>
      </c>
      <c r="AF13" s="68">
        <v>50</v>
      </c>
      <c r="AG13" s="68">
        <v>50</v>
      </c>
      <c r="AH13" s="68">
        <v>50</v>
      </c>
      <c r="AI13" s="68">
        <v>50</v>
      </c>
      <c r="AJ13" s="68">
        <v>50</v>
      </c>
      <c r="AK13" s="68">
        <v>50</v>
      </c>
      <c r="AL13" s="68">
        <v>50</v>
      </c>
      <c r="AM13" s="68">
        <v>50</v>
      </c>
      <c r="AN13" s="68">
        <v>50</v>
      </c>
      <c r="AO13" s="68">
        <v>50</v>
      </c>
      <c r="AP13" s="68">
        <v>50</v>
      </c>
      <c r="AQ13" s="68">
        <v>50</v>
      </c>
      <c r="AR13" s="68">
        <v>50</v>
      </c>
      <c r="AS13" s="68">
        <v>50</v>
      </c>
      <c r="AT13" s="68">
        <v>50</v>
      </c>
      <c r="AU13" s="68">
        <v>50</v>
      </c>
      <c r="AV13" s="68">
        <v>50</v>
      </c>
      <c r="AW13" s="68">
        <v>50</v>
      </c>
      <c r="AX13" s="68">
        <v>50</v>
      </c>
      <c r="AY13" s="68">
        <v>50</v>
      </c>
      <c r="AZ13" s="68">
        <v>50</v>
      </c>
      <c r="BA13" s="68">
        <v>50</v>
      </c>
      <c r="BB13" s="68">
        <v>50</v>
      </c>
      <c r="BC13" s="68">
        <v>50</v>
      </c>
      <c r="BD13" s="68">
        <v>50</v>
      </c>
      <c r="BE13" s="68">
        <v>50</v>
      </c>
      <c r="BF13" s="68">
        <v>50</v>
      </c>
      <c r="BG13" s="68">
        <v>50</v>
      </c>
      <c r="BH13" s="68">
        <v>50</v>
      </c>
      <c r="BI13" s="68">
        <v>50</v>
      </c>
      <c r="BJ13" s="68">
        <v>50</v>
      </c>
      <c r="BK13" s="68">
        <v>50</v>
      </c>
      <c r="BL13" s="68">
        <v>50</v>
      </c>
      <c r="BM13" s="68">
        <v>50</v>
      </c>
      <c r="BN13" s="68">
        <v>50</v>
      </c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</row>
    <row r="14" spans="2:93" ht="15">
      <c r="B14" t="s">
        <v>169</v>
      </c>
      <c r="C14" t="s">
        <v>156</v>
      </c>
      <c r="D14" t="s">
        <v>55</v>
      </c>
      <c r="E14" s="12" t="s">
        <v>31</v>
      </c>
      <c r="F14" t="s">
        <v>32</v>
      </c>
      <c r="G14" s="67">
        <v>10</v>
      </c>
      <c r="H14" s="67">
        <v>10</v>
      </c>
      <c r="I14" s="67">
        <v>10</v>
      </c>
      <c r="J14" s="67">
        <v>10</v>
      </c>
      <c r="K14" s="67">
        <v>10</v>
      </c>
      <c r="L14" s="67">
        <v>10</v>
      </c>
      <c r="M14" s="67">
        <v>10</v>
      </c>
      <c r="N14" s="67">
        <v>10</v>
      </c>
      <c r="O14" s="67">
        <v>10</v>
      </c>
      <c r="P14" s="67">
        <v>10</v>
      </c>
      <c r="Q14" s="67">
        <v>10</v>
      </c>
      <c r="R14" s="67">
        <v>10</v>
      </c>
      <c r="S14" s="67">
        <v>10</v>
      </c>
      <c r="T14" s="67">
        <v>10</v>
      </c>
      <c r="U14" s="67">
        <v>10</v>
      </c>
      <c r="V14" s="67">
        <v>10</v>
      </c>
      <c r="W14" s="67">
        <v>10</v>
      </c>
      <c r="X14" s="67">
        <v>10</v>
      </c>
      <c r="Y14" s="67">
        <v>10</v>
      </c>
      <c r="Z14" s="67">
        <v>10</v>
      </c>
      <c r="AA14" s="67">
        <v>10</v>
      </c>
      <c r="AB14" s="67">
        <v>10</v>
      </c>
      <c r="AC14" s="67">
        <v>10</v>
      </c>
      <c r="AD14" s="67">
        <v>10</v>
      </c>
      <c r="AE14" s="67">
        <v>10</v>
      </c>
      <c r="AF14" s="67">
        <v>10</v>
      </c>
      <c r="AG14" s="67">
        <v>10</v>
      </c>
      <c r="AH14" s="67">
        <v>10</v>
      </c>
      <c r="AI14" s="67">
        <v>10</v>
      </c>
      <c r="AJ14" s="67">
        <v>10</v>
      </c>
      <c r="AK14" s="67">
        <v>10</v>
      </c>
      <c r="AL14" s="67">
        <v>10</v>
      </c>
      <c r="AM14" s="67">
        <v>10</v>
      </c>
      <c r="AN14" s="67">
        <v>10</v>
      </c>
      <c r="AO14" s="67">
        <v>10</v>
      </c>
      <c r="AP14" s="67">
        <v>10</v>
      </c>
      <c r="AQ14" s="67">
        <v>10</v>
      </c>
      <c r="AR14" s="67">
        <v>10</v>
      </c>
      <c r="AS14" s="67">
        <v>10</v>
      </c>
      <c r="AT14" s="67">
        <v>10</v>
      </c>
      <c r="AU14" s="67">
        <v>10</v>
      </c>
      <c r="AV14" s="67">
        <v>10</v>
      </c>
      <c r="AW14" s="67">
        <v>10</v>
      </c>
      <c r="AX14" s="67">
        <v>10</v>
      </c>
      <c r="AY14" s="67">
        <v>10</v>
      </c>
      <c r="AZ14" s="67">
        <v>10</v>
      </c>
      <c r="BA14" s="67">
        <v>10</v>
      </c>
      <c r="BB14" s="67">
        <v>10</v>
      </c>
      <c r="BC14" s="67">
        <v>10</v>
      </c>
      <c r="BD14" s="67">
        <v>10</v>
      </c>
      <c r="BE14" s="67">
        <v>10</v>
      </c>
      <c r="BF14" s="67">
        <v>10</v>
      </c>
      <c r="BG14" s="67">
        <v>10</v>
      </c>
      <c r="BH14" s="67">
        <v>10</v>
      </c>
      <c r="BI14" s="67">
        <v>10</v>
      </c>
      <c r="BJ14" s="67">
        <v>10</v>
      </c>
      <c r="BK14" s="67">
        <v>10</v>
      </c>
      <c r="BL14" s="67">
        <v>10</v>
      </c>
      <c r="BM14" s="67">
        <v>10</v>
      </c>
      <c r="BN14" s="67">
        <v>10</v>
      </c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</row>
    <row r="15" spans="2:93" ht="15">
      <c r="B15" t="s">
        <v>169</v>
      </c>
      <c r="C15" t="s">
        <v>156</v>
      </c>
      <c r="D15" t="s">
        <v>55</v>
      </c>
      <c r="E15" s="12" t="s">
        <v>30</v>
      </c>
      <c r="F15" t="s">
        <v>161</v>
      </c>
      <c r="G15" s="68">
        <v>50</v>
      </c>
      <c r="H15" s="68">
        <v>50</v>
      </c>
      <c r="I15" s="68">
        <v>50</v>
      </c>
      <c r="J15" s="68">
        <v>50</v>
      </c>
      <c r="K15" s="68">
        <v>50</v>
      </c>
      <c r="L15" s="68">
        <v>50</v>
      </c>
      <c r="M15" s="68">
        <v>50</v>
      </c>
      <c r="N15" s="68">
        <v>50</v>
      </c>
      <c r="O15" s="68">
        <v>50</v>
      </c>
      <c r="P15" s="68">
        <v>50</v>
      </c>
      <c r="Q15" s="68">
        <v>50</v>
      </c>
      <c r="R15" s="68">
        <v>50</v>
      </c>
      <c r="S15" s="68">
        <v>50</v>
      </c>
      <c r="T15" s="68">
        <v>50</v>
      </c>
      <c r="U15" s="68">
        <v>50</v>
      </c>
      <c r="V15" s="68">
        <v>50</v>
      </c>
      <c r="W15" s="68">
        <v>50</v>
      </c>
      <c r="X15" s="68">
        <v>50</v>
      </c>
      <c r="Y15" s="68">
        <v>50</v>
      </c>
      <c r="Z15" s="68">
        <v>50</v>
      </c>
      <c r="AA15" s="68">
        <v>50</v>
      </c>
      <c r="AB15" s="68">
        <v>50</v>
      </c>
      <c r="AC15" s="68">
        <v>50</v>
      </c>
      <c r="AD15" s="68">
        <v>50</v>
      </c>
      <c r="AE15" s="68">
        <v>50</v>
      </c>
      <c r="AF15" s="68">
        <v>50</v>
      </c>
      <c r="AG15" s="68">
        <v>50</v>
      </c>
      <c r="AH15" s="68">
        <v>50</v>
      </c>
      <c r="AI15" s="68">
        <v>50</v>
      </c>
      <c r="AJ15" s="68">
        <v>50</v>
      </c>
      <c r="AK15" s="68">
        <v>50</v>
      </c>
      <c r="AL15" s="68">
        <v>50</v>
      </c>
      <c r="AM15" s="68">
        <v>50</v>
      </c>
      <c r="AN15" s="68">
        <v>50</v>
      </c>
      <c r="AO15" s="68">
        <v>50</v>
      </c>
      <c r="AP15" s="68">
        <v>50</v>
      </c>
      <c r="AQ15" s="68">
        <v>50</v>
      </c>
      <c r="AR15" s="68">
        <v>50</v>
      </c>
      <c r="AS15" s="68">
        <v>50</v>
      </c>
      <c r="AT15" s="68">
        <v>50</v>
      </c>
      <c r="AU15" s="68">
        <v>50</v>
      </c>
      <c r="AV15" s="68">
        <v>50</v>
      </c>
      <c r="AW15" s="68">
        <v>50</v>
      </c>
      <c r="AX15" s="68">
        <v>50</v>
      </c>
      <c r="AY15" s="68">
        <v>50</v>
      </c>
      <c r="AZ15" s="68">
        <v>50</v>
      </c>
      <c r="BA15" s="68">
        <v>50</v>
      </c>
      <c r="BB15" s="68">
        <v>50</v>
      </c>
      <c r="BC15" s="68">
        <v>50</v>
      </c>
      <c r="BD15" s="68">
        <v>50</v>
      </c>
      <c r="BE15" s="68">
        <v>50</v>
      </c>
      <c r="BF15" s="68">
        <v>50</v>
      </c>
      <c r="BG15" s="68">
        <v>50</v>
      </c>
      <c r="BH15" s="68">
        <v>50</v>
      </c>
      <c r="BI15" s="68">
        <v>50</v>
      </c>
      <c r="BJ15" s="68">
        <v>50</v>
      </c>
      <c r="BK15" s="68">
        <v>50</v>
      </c>
      <c r="BL15" s="68">
        <v>50</v>
      </c>
      <c r="BM15" s="68">
        <v>50</v>
      </c>
      <c r="BN15" s="68">
        <v>50</v>
      </c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</row>
    <row r="16" spans="2:93" ht="15">
      <c r="B16" t="s">
        <v>169</v>
      </c>
      <c r="C16" t="s">
        <v>156</v>
      </c>
      <c r="D16" t="s">
        <v>55</v>
      </c>
      <c r="E16" s="12" t="s">
        <v>163</v>
      </c>
      <c r="F16" t="s">
        <v>162</v>
      </c>
      <c r="G16" s="68">
        <v>250</v>
      </c>
      <c r="H16" s="68">
        <v>250</v>
      </c>
      <c r="I16" s="68">
        <v>250</v>
      </c>
      <c r="J16" s="68">
        <v>250</v>
      </c>
      <c r="K16" s="68">
        <v>250</v>
      </c>
      <c r="L16" s="68">
        <v>250</v>
      </c>
      <c r="M16" s="68">
        <v>250</v>
      </c>
      <c r="N16" s="68">
        <v>250</v>
      </c>
      <c r="O16" s="68">
        <v>250</v>
      </c>
      <c r="P16" s="68">
        <v>250</v>
      </c>
      <c r="Q16" s="68">
        <v>250</v>
      </c>
      <c r="R16" s="68">
        <v>250</v>
      </c>
      <c r="S16" s="68">
        <v>250</v>
      </c>
      <c r="T16" s="68">
        <v>250</v>
      </c>
      <c r="U16" s="68">
        <v>250</v>
      </c>
      <c r="V16" s="68">
        <v>250</v>
      </c>
      <c r="W16" s="68">
        <v>250</v>
      </c>
      <c r="X16" s="68">
        <v>250</v>
      </c>
      <c r="Y16" s="68">
        <v>250</v>
      </c>
      <c r="Z16" s="68">
        <v>250</v>
      </c>
      <c r="AA16" s="68">
        <v>250</v>
      </c>
      <c r="AB16" s="68">
        <v>250</v>
      </c>
      <c r="AC16" s="68">
        <v>250</v>
      </c>
      <c r="AD16" s="68">
        <v>250</v>
      </c>
      <c r="AE16" s="68">
        <v>250</v>
      </c>
      <c r="AF16" s="68">
        <v>250</v>
      </c>
      <c r="AG16" s="68">
        <v>250</v>
      </c>
      <c r="AH16" s="68">
        <v>250</v>
      </c>
      <c r="AI16" s="68">
        <v>250</v>
      </c>
      <c r="AJ16" s="68">
        <v>250</v>
      </c>
      <c r="AK16" s="68">
        <v>250</v>
      </c>
      <c r="AL16" s="68">
        <v>250</v>
      </c>
      <c r="AM16" s="68">
        <v>250</v>
      </c>
      <c r="AN16" s="68">
        <v>250</v>
      </c>
      <c r="AO16" s="68">
        <v>250</v>
      </c>
      <c r="AP16" s="68">
        <v>250</v>
      </c>
      <c r="AQ16" s="68">
        <v>250</v>
      </c>
      <c r="AR16" s="68">
        <v>250</v>
      </c>
      <c r="AS16" s="68">
        <v>250</v>
      </c>
      <c r="AT16" s="68">
        <v>250</v>
      </c>
      <c r="AU16" s="68">
        <v>250</v>
      </c>
      <c r="AV16" s="68">
        <v>250</v>
      </c>
      <c r="AW16" s="68">
        <v>250</v>
      </c>
      <c r="AX16" s="68">
        <v>250</v>
      </c>
      <c r="AY16" s="68">
        <v>250</v>
      </c>
      <c r="AZ16" s="68">
        <v>250</v>
      </c>
      <c r="BA16" s="68">
        <v>250</v>
      </c>
      <c r="BB16" s="68">
        <v>250</v>
      </c>
      <c r="BC16" s="68">
        <v>250</v>
      </c>
      <c r="BD16" s="68">
        <v>250</v>
      </c>
      <c r="BE16" s="68">
        <v>250</v>
      </c>
      <c r="BF16" s="68">
        <v>250</v>
      </c>
      <c r="BG16" s="68">
        <v>250</v>
      </c>
      <c r="BH16" s="68">
        <v>250</v>
      </c>
      <c r="BI16" s="68">
        <v>250</v>
      </c>
      <c r="BJ16" s="68">
        <v>250</v>
      </c>
      <c r="BK16" s="68">
        <v>250</v>
      </c>
      <c r="BL16" s="68">
        <v>250</v>
      </c>
      <c r="BM16" s="68">
        <v>250</v>
      </c>
      <c r="BN16" s="68">
        <v>250</v>
      </c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</row>
    <row r="17" spans="2:93" ht="15">
      <c r="B17" t="s">
        <v>169</v>
      </c>
      <c r="C17" t="s">
        <v>156</v>
      </c>
      <c r="D17" t="s">
        <v>55</v>
      </c>
      <c r="E17" s="12" t="s">
        <v>28</v>
      </c>
      <c r="F17" t="s">
        <v>29</v>
      </c>
      <c r="G17" s="68">
        <v>5</v>
      </c>
      <c r="H17" s="68">
        <v>5</v>
      </c>
      <c r="I17" s="68">
        <v>5</v>
      </c>
      <c r="J17" s="68">
        <v>5</v>
      </c>
      <c r="K17" s="68">
        <v>5</v>
      </c>
      <c r="L17" s="68">
        <v>5</v>
      </c>
      <c r="M17" s="68">
        <v>5</v>
      </c>
      <c r="N17" s="68">
        <v>5</v>
      </c>
      <c r="O17" s="68">
        <v>5</v>
      </c>
      <c r="P17" s="68">
        <v>5</v>
      </c>
      <c r="Q17" s="68">
        <v>5</v>
      </c>
      <c r="R17" s="68">
        <v>5</v>
      </c>
      <c r="S17" s="68">
        <v>5</v>
      </c>
      <c r="T17" s="68">
        <v>5</v>
      </c>
      <c r="U17" s="68">
        <v>5</v>
      </c>
      <c r="V17" s="68">
        <v>5</v>
      </c>
      <c r="W17" s="68">
        <v>5</v>
      </c>
      <c r="X17" s="68">
        <v>5</v>
      </c>
      <c r="Y17" s="68">
        <v>5</v>
      </c>
      <c r="Z17" s="68">
        <v>5</v>
      </c>
      <c r="AA17" s="68">
        <v>5</v>
      </c>
      <c r="AB17" s="68">
        <v>5</v>
      </c>
      <c r="AC17" s="68">
        <v>5</v>
      </c>
      <c r="AD17" s="68">
        <v>5</v>
      </c>
      <c r="AE17" s="68">
        <v>5</v>
      </c>
      <c r="AF17" s="68">
        <v>5</v>
      </c>
      <c r="AG17" s="68">
        <v>5</v>
      </c>
      <c r="AH17" s="68">
        <v>5</v>
      </c>
      <c r="AI17" s="68">
        <v>5</v>
      </c>
      <c r="AJ17" s="68">
        <v>5</v>
      </c>
      <c r="AK17" s="68">
        <v>5</v>
      </c>
      <c r="AL17" s="68">
        <v>5</v>
      </c>
      <c r="AM17" s="68">
        <v>5</v>
      </c>
      <c r="AN17" s="68">
        <v>5</v>
      </c>
      <c r="AO17" s="68">
        <v>5</v>
      </c>
      <c r="AP17" s="68">
        <v>5</v>
      </c>
      <c r="AQ17" s="68">
        <v>5</v>
      </c>
      <c r="AR17" s="68">
        <v>5</v>
      </c>
      <c r="AS17" s="68">
        <v>5</v>
      </c>
      <c r="AT17" s="68">
        <v>5</v>
      </c>
      <c r="AU17" s="68">
        <v>5</v>
      </c>
      <c r="AV17" s="68">
        <v>5</v>
      </c>
      <c r="AW17" s="68">
        <v>5</v>
      </c>
      <c r="AX17" s="68">
        <v>5</v>
      </c>
      <c r="AY17" s="68">
        <v>5</v>
      </c>
      <c r="AZ17" s="68">
        <v>5</v>
      </c>
      <c r="BA17" s="68">
        <v>5</v>
      </c>
      <c r="BB17" s="68">
        <v>5</v>
      </c>
      <c r="BC17" s="68">
        <v>5</v>
      </c>
      <c r="BD17" s="68">
        <v>5</v>
      </c>
      <c r="BE17" s="68">
        <v>5</v>
      </c>
      <c r="BF17" s="68">
        <v>5</v>
      </c>
      <c r="BG17" s="68">
        <v>5</v>
      </c>
      <c r="BH17" s="68">
        <v>5</v>
      </c>
      <c r="BI17" s="68">
        <v>5</v>
      </c>
      <c r="BJ17" s="68">
        <v>5</v>
      </c>
      <c r="BK17" s="68">
        <v>5</v>
      </c>
      <c r="BL17" s="68">
        <v>5</v>
      </c>
      <c r="BM17" s="68">
        <v>5</v>
      </c>
      <c r="BN17" s="68">
        <v>5</v>
      </c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</row>
    <row r="18" spans="1:93" ht="15">
      <c r="A18" s="70"/>
      <c r="B18" s="70" t="s">
        <v>169</v>
      </c>
      <c r="C18" s="70" t="s">
        <v>156</v>
      </c>
      <c r="D18" s="70"/>
      <c r="E18" s="71"/>
      <c r="F18" s="70" t="s">
        <v>143</v>
      </c>
      <c r="G18" s="72">
        <f>SUM(G10:G17)</f>
        <v>11565</v>
      </c>
      <c r="H18" s="72">
        <f aca="true" t="shared" si="7" ref="H18:P18">SUM(H10:H17)</f>
        <v>14315</v>
      </c>
      <c r="I18" s="72">
        <f t="shared" si="7"/>
        <v>28065</v>
      </c>
      <c r="J18" s="72">
        <f t="shared" si="7"/>
        <v>30815</v>
      </c>
      <c r="K18" s="72">
        <f t="shared" si="7"/>
        <v>33565</v>
      </c>
      <c r="L18" s="72">
        <f t="shared" si="7"/>
        <v>36315</v>
      </c>
      <c r="M18" s="72">
        <f t="shared" si="7"/>
        <v>39065</v>
      </c>
      <c r="N18" s="72">
        <f t="shared" si="7"/>
        <v>41815</v>
      </c>
      <c r="O18" s="72">
        <f t="shared" si="7"/>
        <v>826065</v>
      </c>
      <c r="P18" s="72">
        <f t="shared" si="7"/>
        <v>6065</v>
      </c>
      <c r="Q18" s="72">
        <f aca="true" t="shared" si="8" ref="Q18:AN18">SUM(Q10:Q17)</f>
        <v>110565</v>
      </c>
      <c r="R18" s="72">
        <f t="shared" si="8"/>
        <v>110565</v>
      </c>
      <c r="S18" s="72">
        <f t="shared" si="8"/>
        <v>110565</v>
      </c>
      <c r="T18" s="72">
        <f t="shared" si="8"/>
        <v>110565</v>
      </c>
      <c r="U18" s="72">
        <f t="shared" si="8"/>
        <v>110565</v>
      </c>
      <c r="V18" s="72">
        <f t="shared" si="8"/>
        <v>535440</v>
      </c>
      <c r="W18" s="72">
        <f t="shared" si="8"/>
        <v>597315</v>
      </c>
      <c r="X18" s="72">
        <f t="shared" si="8"/>
        <v>659190</v>
      </c>
      <c r="Y18" s="72">
        <f t="shared" si="8"/>
        <v>721065</v>
      </c>
      <c r="Z18" s="72">
        <f t="shared" si="8"/>
        <v>782940</v>
      </c>
      <c r="AA18" s="72">
        <f t="shared" si="8"/>
        <v>844815</v>
      </c>
      <c r="AB18" s="72">
        <f t="shared" si="8"/>
        <v>906690</v>
      </c>
      <c r="AC18" s="72">
        <f t="shared" si="8"/>
        <v>968565</v>
      </c>
      <c r="AD18" s="72">
        <f t="shared" si="8"/>
        <v>1030440</v>
      </c>
      <c r="AE18" s="72">
        <f t="shared" si="8"/>
        <v>1092315</v>
      </c>
      <c r="AF18" s="72">
        <f t="shared" si="8"/>
        <v>1154190</v>
      </c>
      <c r="AG18" s="72">
        <f t="shared" si="8"/>
        <v>1216065</v>
      </c>
      <c r="AH18" s="72">
        <f t="shared" si="8"/>
        <v>1277940</v>
      </c>
      <c r="AI18" s="72">
        <f t="shared" si="8"/>
        <v>1339815</v>
      </c>
      <c r="AJ18" s="72">
        <f t="shared" si="8"/>
        <v>1401690</v>
      </c>
      <c r="AK18" s="72">
        <f t="shared" si="8"/>
        <v>1463565</v>
      </c>
      <c r="AL18" s="72">
        <f t="shared" si="8"/>
        <v>1525440</v>
      </c>
      <c r="AM18" s="72">
        <f t="shared" si="8"/>
        <v>1587315</v>
      </c>
      <c r="AN18" s="72">
        <f t="shared" si="8"/>
        <v>1649190</v>
      </c>
      <c r="AO18" s="72">
        <f aca="true" t="shared" si="9" ref="AO18:BN18">SUM(AO10:AO17)</f>
        <v>1711065</v>
      </c>
      <c r="AP18" s="72">
        <f t="shared" si="9"/>
        <v>1772940</v>
      </c>
      <c r="AQ18" s="72">
        <f t="shared" si="9"/>
        <v>1834815</v>
      </c>
      <c r="AR18" s="72">
        <f t="shared" si="9"/>
        <v>1896690</v>
      </c>
      <c r="AS18" s="72">
        <f t="shared" si="9"/>
        <v>1958565</v>
      </c>
      <c r="AT18" s="72">
        <f t="shared" si="9"/>
        <v>2020440</v>
      </c>
      <c r="AU18" s="72">
        <f t="shared" si="9"/>
        <v>2082315</v>
      </c>
      <c r="AV18" s="72">
        <f t="shared" si="9"/>
        <v>2144190</v>
      </c>
      <c r="AW18" s="72">
        <f t="shared" si="9"/>
        <v>2206065</v>
      </c>
      <c r="AX18" s="72">
        <f t="shared" si="9"/>
        <v>2267940</v>
      </c>
      <c r="AY18" s="72">
        <f t="shared" si="9"/>
        <v>2329815</v>
      </c>
      <c r="AZ18" s="72">
        <f t="shared" si="9"/>
        <v>2391690</v>
      </c>
      <c r="BA18" s="72">
        <f t="shared" si="9"/>
        <v>2453565</v>
      </c>
      <c r="BB18" s="72">
        <f t="shared" si="9"/>
        <v>2515440</v>
      </c>
      <c r="BC18" s="72">
        <f t="shared" si="9"/>
        <v>2577315</v>
      </c>
      <c r="BD18" s="72">
        <f t="shared" si="9"/>
        <v>2639190</v>
      </c>
      <c r="BE18" s="72">
        <f t="shared" si="9"/>
        <v>2701065</v>
      </c>
      <c r="BF18" s="72">
        <f t="shared" si="9"/>
        <v>2762940</v>
      </c>
      <c r="BG18" s="72">
        <f t="shared" si="9"/>
        <v>2824815</v>
      </c>
      <c r="BH18" s="72">
        <f t="shared" si="9"/>
        <v>2886690</v>
      </c>
      <c r="BI18" s="72">
        <f t="shared" si="9"/>
        <v>2948565</v>
      </c>
      <c r="BJ18" s="72">
        <f t="shared" si="9"/>
        <v>3010440</v>
      </c>
      <c r="BK18" s="72">
        <f t="shared" si="9"/>
        <v>3072315</v>
      </c>
      <c r="BL18" s="72">
        <f t="shared" si="9"/>
        <v>3134190</v>
      </c>
      <c r="BM18" s="72">
        <f t="shared" si="9"/>
        <v>3196065</v>
      </c>
      <c r="BN18" s="72">
        <f t="shared" si="9"/>
        <v>3257940</v>
      </c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</row>
    <row r="19" spans="1:93" ht="15">
      <c r="A19" s="73"/>
      <c r="B19" s="73" t="s">
        <v>169</v>
      </c>
      <c r="C19" s="73" t="s">
        <v>156</v>
      </c>
      <c r="D19" s="73"/>
      <c r="E19" s="74"/>
      <c r="F19" s="73" t="s">
        <v>144</v>
      </c>
      <c r="G19" s="75">
        <f>+G9-G18</f>
        <v>8435</v>
      </c>
      <c r="H19" s="75">
        <f aca="true" t="shared" si="10" ref="H19:P19">+H9-H18</f>
        <v>10685</v>
      </c>
      <c r="I19" s="75">
        <f t="shared" si="10"/>
        <v>21935</v>
      </c>
      <c r="J19" s="75">
        <f t="shared" si="10"/>
        <v>24185</v>
      </c>
      <c r="K19" s="75">
        <f t="shared" si="10"/>
        <v>26435</v>
      </c>
      <c r="L19" s="75">
        <f t="shared" si="10"/>
        <v>28685</v>
      </c>
      <c r="M19" s="75">
        <f t="shared" si="10"/>
        <v>30935</v>
      </c>
      <c r="N19" s="75">
        <f t="shared" si="10"/>
        <v>33185</v>
      </c>
      <c r="O19" s="75">
        <f t="shared" si="10"/>
        <v>673935</v>
      </c>
      <c r="P19" s="75">
        <f t="shared" si="10"/>
        <v>3935</v>
      </c>
      <c r="Q19" s="75">
        <f aca="true" t="shared" si="11" ref="Q19:AN19">+Q9-Q18</f>
        <v>89435</v>
      </c>
      <c r="R19" s="75">
        <f t="shared" si="11"/>
        <v>89435</v>
      </c>
      <c r="S19" s="75">
        <f t="shared" si="11"/>
        <v>89435</v>
      </c>
      <c r="T19" s="75">
        <f t="shared" si="11"/>
        <v>89435</v>
      </c>
      <c r="U19" s="75">
        <f t="shared" si="11"/>
        <v>89435</v>
      </c>
      <c r="V19" s="75">
        <f t="shared" si="11"/>
        <v>437060</v>
      </c>
      <c r="W19" s="75">
        <f t="shared" si="11"/>
        <v>487685</v>
      </c>
      <c r="X19" s="75">
        <f t="shared" si="11"/>
        <v>538310</v>
      </c>
      <c r="Y19" s="75">
        <f t="shared" si="11"/>
        <v>588935</v>
      </c>
      <c r="Z19" s="75">
        <f t="shared" si="11"/>
        <v>639560</v>
      </c>
      <c r="AA19" s="75">
        <f t="shared" si="11"/>
        <v>690185</v>
      </c>
      <c r="AB19" s="75">
        <f t="shared" si="11"/>
        <v>740810</v>
      </c>
      <c r="AC19" s="75">
        <f t="shared" si="11"/>
        <v>791435</v>
      </c>
      <c r="AD19" s="75">
        <f t="shared" si="11"/>
        <v>842060</v>
      </c>
      <c r="AE19" s="75">
        <f t="shared" si="11"/>
        <v>892685</v>
      </c>
      <c r="AF19" s="75">
        <f t="shared" si="11"/>
        <v>943310</v>
      </c>
      <c r="AG19" s="75">
        <f t="shared" si="11"/>
        <v>993935</v>
      </c>
      <c r="AH19" s="75">
        <f t="shared" si="11"/>
        <v>1044560</v>
      </c>
      <c r="AI19" s="75">
        <f t="shared" si="11"/>
        <v>1095185</v>
      </c>
      <c r="AJ19" s="75">
        <f t="shared" si="11"/>
        <v>1145810</v>
      </c>
      <c r="AK19" s="75">
        <f t="shared" si="11"/>
        <v>1196435</v>
      </c>
      <c r="AL19" s="75">
        <f t="shared" si="11"/>
        <v>1247060</v>
      </c>
      <c r="AM19" s="75">
        <f t="shared" si="11"/>
        <v>1297685</v>
      </c>
      <c r="AN19" s="75">
        <f t="shared" si="11"/>
        <v>1348310</v>
      </c>
      <c r="AO19" s="75">
        <f aca="true" t="shared" si="12" ref="AO19:BN19">+AO9-AO18</f>
        <v>1398935</v>
      </c>
      <c r="AP19" s="75">
        <f t="shared" si="12"/>
        <v>1449560</v>
      </c>
      <c r="AQ19" s="75">
        <f t="shared" si="12"/>
        <v>1500185</v>
      </c>
      <c r="AR19" s="75">
        <f t="shared" si="12"/>
        <v>1550810</v>
      </c>
      <c r="AS19" s="75">
        <f t="shared" si="12"/>
        <v>1601435</v>
      </c>
      <c r="AT19" s="75">
        <f t="shared" si="12"/>
        <v>1652060</v>
      </c>
      <c r="AU19" s="75">
        <f t="shared" si="12"/>
        <v>1702685</v>
      </c>
      <c r="AV19" s="75">
        <f t="shared" si="12"/>
        <v>1753310</v>
      </c>
      <c r="AW19" s="75">
        <f t="shared" si="12"/>
        <v>1803935</v>
      </c>
      <c r="AX19" s="75">
        <f t="shared" si="12"/>
        <v>1854560</v>
      </c>
      <c r="AY19" s="75">
        <f t="shared" si="12"/>
        <v>1905185</v>
      </c>
      <c r="AZ19" s="75">
        <f t="shared" si="12"/>
        <v>1955810</v>
      </c>
      <c r="BA19" s="75">
        <f t="shared" si="12"/>
        <v>2006435</v>
      </c>
      <c r="BB19" s="75">
        <f t="shared" si="12"/>
        <v>2057060</v>
      </c>
      <c r="BC19" s="75">
        <f t="shared" si="12"/>
        <v>2107685</v>
      </c>
      <c r="BD19" s="75">
        <f t="shared" si="12"/>
        <v>2158310</v>
      </c>
      <c r="BE19" s="75">
        <f t="shared" si="12"/>
        <v>2208935</v>
      </c>
      <c r="BF19" s="75">
        <f t="shared" si="12"/>
        <v>2259560</v>
      </c>
      <c r="BG19" s="75">
        <f t="shared" si="12"/>
        <v>2310185</v>
      </c>
      <c r="BH19" s="75">
        <f t="shared" si="12"/>
        <v>2360810</v>
      </c>
      <c r="BI19" s="75">
        <f t="shared" si="12"/>
        <v>2411435</v>
      </c>
      <c r="BJ19" s="75">
        <f t="shared" si="12"/>
        <v>2462060</v>
      </c>
      <c r="BK19" s="75">
        <f t="shared" si="12"/>
        <v>2512685</v>
      </c>
      <c r="BL19" s="75">
        <f t="shared" si="12"/>
        <v>2563310</v>
      </c>
      <c r="BM19" s="75">
        <f t="shared" si="12"/>
        <v>2613935</v>
      </c>
      <c r="BN19" s="75">
        <f t="shared" si="12"/>
        <v>2664560</v>
      </c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</row>
    <row r="20" spans="2:93" ht="15">
      <c r="B20" t="s">
        <v>170</v>
      </c>
      <c r="C20" t="s">
        <v>155</v>
      </c>
      <c r="D20" t="s">
        <v>164</v>
      </c>
      <c r="F20" t="s">
        <v>20</v>
      </c>
      <c r="G20" s="67">
        <v>300</v>
      </c>
      <c r="H20" s="67">
        <v>300</v>
      </c>
      <c r="I20" s="67">
        <v>300</v>
      </c>
      <c r="J20" s="67">
        <v>300</v>
      </c>
      <c r="K20" s="67">
        <v>300</v>
      </c>
      <c r="L20" s="67">
        <v>300</v>
      </c>
      <c r="M20" s="67">
        <v>300</v>
      </c>
      <c r="N20" s="67">
        <v>300</v>
      </c>
      <c r="O20" s="67">
        <v>300</v>
      </c>
      <c r="P20" s="67">
        <v>300</v>
      </c>
      <c r="Q20" s="67">
        <v>300</v>
      </c>
      <c r="R20" s="67">
        <v>300</v>
      </c>
      <c r="S20" s="67">
        <v>300</v>
      </c>
      <c r="T20" s="67">
        <v>300</v>
      </c>
      <c r="U20" s="67">
        <v>300</v>
      </c>
      <c r="V20" s="67">
        <v>300</v>
      </c>
      <c r="W20" s="67">
        <v>300</v>
      </c>
      <c r="X20" s="67">
        <v>300</v>
      </c>
      <c r="Y20" s="67">
        <v>300</v>
      </c>
      <c r="Z20" s="67">
        <v>300</v>
      </c>
      <c r="AA20" s="67">
        <v>300</v>
      </c>
      <c r="AB20" s="67">
        <v>300</v>
      </c>
      <c r="AC20" s="67">
        <v>300</v>
      </c>
      <c r="AD20" s="67">
        <v>300</v>
      </c>
      <c r="AE20" s="67">
        <v>300</v>
      </c>
      <c r="AF20" s="67">
        <v>300</v>
      </c>
      <c r="AG20" s="67">
        <v>300</v>
      </c>
      <c r="AH20" s="67">
        <v>300</v>
      </c>
      <c r="AI20" s="67">
        <v>300</v>
      </c>
      <c r="AJ20" s="67">
        <v>300</v>
      </c>
      <c r="AK20" s="67">
        <v>300</v>
      </c>
      <c r="AL20" s="67">
        <v>300</v>
      </c>
      <c r="AM20" s="67">
        <v>300</v>
      </c>
      <c r="AN20" s="67">
        <v>300</v>
      </c>
      <c r="AO20" s="67">
        <v>300</v>
      </c>
      <c r="AP20" s="67">
        <v>300</v>
      </c>
      <c r="AQ20" s="67">
        <v>300</v>
      </c>
      <c r="AR20" s="67">
        <v>300</v>
      </c>
      <c r="AS20" s="67">
        <v>300</v>
      </c>
      <c r="AT20" s="67">
        <v>300</v>
      </c>
      <c r="AU20" s="67">
        <v>300</v>
      </c>
      <c r="AV20" s="67">
        <v>300</v>
      </c>
      <c r="AW20" s="67">
        <v>300</v>
      </c>
      <c r="AX20" s="67">
        <v>300</v>
      </c>
      <c r="AY20" s="67">
        <v>300</v>
      </c>
      <c r="AZ20" s="67">
        <v>300</v>
      </c>
      <c r="BA20" s="67">
        <v>300</v>
      </c>
      <c r="BB20" s="67">
        <v>300</v>
      </c>
      <c r="BC20" s="67">
        <v>300</v>
      </c>
      <c r="BD20" s="67">
        <v>300</v>
      </c>
      <c r="BE20" s="67">
        <v>300</v>
      </c>
      <c r="BF20" s="67">
        <v>300</v>
      </c>
      <c r="BG20" s="67">
        <v>300</v>
      </c>
      <c r="BH20" s="67">
        <v>300</v>
      </c>
      <c r="BI20" s="67">
        <v>300</v>
      </c>
      <c r="BJ20" s="67">
        <v>300</v>
      </c>
      <c r="BK20" s="67">
        <v>300</v>
      </c>
      <c r="BL20" s="67">
        <v>300</v>
      </c>
      <c r="BM20" s="67">
        <v>300</v>
      </c>
      <c r="BN20" s="67">
        <v>300</v>
      </c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</row>
    <row r="21" spans="2:93" ht="15">
      <c r="B21" t="s">
        <v>170</v>
      </c>
      <c r="C21" t="s">
        <v>155</v>
      </c>
      <c r="D21" t="s">
        <v>165</v>
      </c>
      <c r="F21" t="s">
        <v>21</v>
      </c>
      <c r="G21" s="68">
        <v>100</v>
      </c>
      <c r="H21" s="68">
        <v>100</v>
      </c>
      <c r="I21" s="68">
        <v>100</v>
      </c>
      <c r="J21" s="68">
        <v>100</v>
      </c>
      <c r="K21" s="68">
        <v>100</v>
      </c>
      <c r="L21" s="68">
        <v>100</v>
      </c>
      <c r="M21" s="68">
        <v>100</v>
      </c>
      <c r="N21" s="68">
        <v>100</v>
      </c>
      <c r="O21" s="68">
        <v>100</v>
      </c>
      <c r="P21" s="68">
        <v>100</v>
      </c>
      <c r="Q21" s="68">
        <v>100</v>
      </c>
      <c r="R21" s="68">
        <v>100</v>
      </c>
      <c r="S21" s="68">
        <v>100</v>
      </c>
      <c r="T21" s="68">
        <v>100</v>
      </c>
      <c r="U21" s="68">
        <v>100</v>
      </c>
      <c r="V21" s="68">
        <v>100</v>
      </c>
      <c r="W21" s="68">
        <v>100</v>
      </c>
      <c r="X21" s="68">
        <v>100</v>
      </c>
      <c r="Y21" s="68">
        <v>100</v>
      </c>
      <c r="Z21" s="68">
        <v>100</v>
      </c>
      <c r="AA21" s="68">
        <v>100</v>
      </c>
      <c r="AB21" s="68">
        <v>100</v>
      </c>
      <c r="AC21" s="68">
        <v>100</v>
      </c>
      <c r="AD21" s="68">
        <v>100</v>
      </c>
      <c r="AE21" s="68">
        <v>100</v>
      </c>
      <c r="AF21" s="68">
        <v>100</v>
      </c>
      <c r="AG21" s="68">
        <v>100</v>
      </c>
      <c r="AH21" s="68">
        <v>100</v>
      </c>
      <c r="AI21" s="68">
        <v>100</v>
      </c>
      <c r="AJ21" s="68">
        <v>100</v>
      </c>
      <c r="AK21" s="68">
        <v>100</v>
      </c>
      <c r="AL21" s="68">
        <v>100</v>
      </c>
      <c r="AM21" s="68">
        <v>100</v>
      </c>
      <c r="AN21" s="68">
        <v>100</v>
      </c>
      <c r="AO21" s="68">
        <v>100</v>
      </c>
      <c r="AP21" s="68">
        <v>100</v>
      </c>
      <c r="AQ21" s="68">
        <v>100</v>
      </c>
      <c r="AR21" s="68">
        <v>100</v>
      </c>
      <c r="AS21" s="68">
        <v>100</v>
      </c>
      <c r="AT21" s="68">
        <v>100</v>
      </c>
      <c r="AU21" s="68">
        <v>100</v>
      </c>
      <c r="AV21" s="68">
        <v>100</v>
      </c>
      <c r="AW21" s="68">
        <v>100</v>
      </c>
      <c r="AX21" s="68">
        <v>100</v>
      </c>
      <c r="AY21" s="68">
        <v>100</v>
      </c>
      <c r="AZ21" s="68">
        <v>100</v>
      </c>
      <c r="BA21" s="68">
        <v>100</v>
      </c>
      <c r="BB21" s="68">
        <v>100</v>
      </c>
      <c r="BC21" s="68">
        <v>100</v>
      </c>
      <c r="BD21" s="68">
        <v>100</v>
      </c>
      <c r="BE21" s="68">
        <v>100</v>
      </c>
      <c r="BF21" s="68">
        <v>100</v>
      </c>
      <c r="BG21" s="68">
        <v>100</v>
      </c>
      <c r="BH21" s="68">
        <v>100</v>
      </c>
      <c r="BI21" s="68">
        <v>100</v>
      </c>
      <c r="BJ21" s="68">
        <v>100</v>
      </c>
      <c r="BK21" s="68">
        <v>100</v>
      </c>
      <c r="BL21" s="68">
        <v>100</v>
      </c>
      <c r="BM21" s="68">
        <v>100</v>
      </c>
      <c r="BN21" s="68">
        <v>100</v>
      </c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</row>
    <row r="22" spans="1:93" ht="15">
      <c r="A22" s="10"/>
      <c r="B22" s="10" t="s">
        <v>170</v>
      </c>
      <c r="C22" s="10" t="s">
        <v>155</v>
      </c>
      <c r="D22" s="10" t="s">
        <v>55</v>
      </c>
      <c r="E22" s="13" t="s">
        <v>25</v>
      </c>
      <c r="F22" s="10" t="s">
        <v>166</v>
      </c>
      <c r="G22" s="84">
        <f>+G20*G21</f>
        <v>30000</v>
      </c>
      <c r="H22" s="84">
        <f aca="true" t="shared" si="13" ref="H22:BN22">+H20*H21</f>
        <v>30000</v>
      </c>
      <c r="I22" s="84">
        <f t="shared" si="13"/>
        <v>30000</v>
      </c>
      <c r="J22" s="84">
        <f t="shared" si="13"/>
        <v>30000</v>
      </c>
      <c r="K22" s="84">
        <f t="shared" si="13"/>
        <v>30000</v>
      </c>
      <c r="L22" s="84">
        <f t="shared" si="13"/>
        <v>30000</v>
      </c>
      <c r="M22" s="84">
        <f t="shared" si="13"/>
        <v>30000</v>
      </c>
      <c r="N22" s="84">
        <f t="shared" si="13"/>
        <v>30000</v>
      </c>
      <c r="O22" s="84">
        <f t="shared" si="13"/>
        <v>30000</v>
      </c>
      <c r="P22" s="84">
        <f t="shared" si="13"/>
        <v>30000</v>
      </c>
      <c r="Q22" s="84">
        <f t="shared" si="13"/>
        <v>30000</v>
      </c>
      <c r="R22" s="84">
        <f t="shared" si="13"/>
        <v>30000</v>
      </c>
      <c r="S22" s="84">
        <f t="shared" si="13"/>
        <v>30000</v>
      </c>
      <c r="T22" s="69">
        <f t="shared" si="13"/>
        <v>30000</v>
      </c>
      <c r="U22" s="69">
        <f t="shared" si="13"/>
        <v>30000</v>
      </c>
      <c r="V22" s="69">
        <f t="shared" si="13"/>
        <v>30000</v>
      </c>
      <c r="W22" s="69">
        <f t="shared" si="13"/>
        <v>30000</v>
      </c>
      <c r="X22" s="69">
        <f t="shared" si="13"/>
        <v>30000</v>
      </c>
      <c r="Y22" s="69">
        <f t="shared" si="13"/>
        <v>30000</v>
      </c>
      <c r="Z22" s="69">
        <f t="shared" si="13"/>
        <v>30000</v>
      </c>
      <c r="AA22" s="69">
        <f t="shared" si="13"/>
        <v>30000</v>
      </c>
      <c r="AB22" s="69">
        <f t="shared" si="13"/>
        <v>30000</v>
      </c>
      <c r="AC22" s="69">
        <f t="shared" si="13"/>
        <v>30000</v>
      </c>
      <c r="AD22" s="69">
        <f t="shared" si="13"/>
        <v>30000</v>
      </c>
      <c r="AE22" s="69">
        <f t="shared" si="13"/>
        <v>30000</v>
      </c>
      <c r="AF22" s="69">
        <f t="shared" si="13"/>
        <v>30000</v>
      </c>
      <c r="AG22" s="69">
        <f t="shared" si="13"/>
        <v>30000</v>
      </c>
      <c r="AH22" s="69">
        <f t="shared" si="13"/>
        <v>30000</v>
      </c>
      <c r="AI22" s="69">
        <f t="shared" si="13"/>
        <v>30000</v>
      </c>
      <c r="AJ22" s="69">
        <f t="shared" si="13"/>
        <v>30000</v>
      </c>
      <c r="AK22" s="69">
        <f t="shared" si="13"/>
        <v>30000</v>
      </c>
      <c r="AL22" s="69">
        <f t="shared" si="13"/>
        <v>30000</v>
      </c>
      <c r="AM22" s="69">
        <f t="shared" si="13"/>
        <v>30000</v>
      </c>
      <c r="AN22" s="69">
        <f t="shared" si="13"/>
        <v>30000</v>
      </c>
      <c r="AO22" s="69">
        <f t="shared" si="13"/>
        <v>30000</v>
      </c>
      <c r="AP22" s="69">
        <f t="shared" si="13"/>
        <v>30000</v>
      </c>
      <c r="AQ22" s="69">
        <f t="shared" si="13"/>
        <v>30000</v>
      </c>
      <c r="AR22" s="69">
        <f t="shared" si="13"/>
        <v>30000</v>
      </c>
      <c r="AS22" s="69">
        <f t="shared" si="13"/>
        <v>30000</v>
      </c>
      <c r="AT22" s="69">
        <f t="shared" si="13"/>
        <v>30000</v>
      </c>
      <c r="AU22" s="69">
        <f t="shared" si="13"/>
        <v>30000</v>
      </c>
      <c r="AV22" s="69">
        <f t="shared" si="13"/>
        <v>30000</v>
      </c>
      <c r="AW22" s="69">
        <f t="shared" si="13"/>
        <v>30000</v>
      </c>
      <c r="AX22" s="69">
        <f t="shared" si="13"/>
        <v>30000</v>
      </c>
      <c r="AY22" s="69">
        <f t="shared" si="13"/>
        <v>30000</v>
      </c>
      <c r="AZ22" s="69">
        <f t="shared" si="13"/>
        <v>30000</v>
      </c>
      <c r="BA22" s="69">
        <f t="shared" si="13"/>
        <v>30000</v>
      </c>
      <c r="BB22" s="69">
        <f t="shared" si="13"/>
        <v>30000</v>
      </c>
      <c r="BC22" s="69">
        <f t="shared" si="13"/>
        <v>30000</v>
      </c>
      <c r="BD22" s="69">
        <f t="shared" si="13"/>
        <v>30000</v>
      </c>
      <c r="BE22" s="69">
        <f t="shared" si="13"/>
        <v>30000</v>
      </c>
      <c r="BF22" s="69">
        <f t="shared" si="13"/>
        <v>30000</v>
      </c>
      <c r="BG22" s="69">
        <f t="shared" si="13"/>
        <v>30000</v>
      </c>
      <c r="BH22" s="69">
        <f t="shared" si="13"/>
        <v>30000</v>
      </c>
      <c r="BI22" s="69">
        <f t="shared" si="13"/>
        <v>30000</v>
      </c>
      <c r="BJ22" s="69">
        <f t="shared" si="13"/>
        <v>30000</v>
      </c>
      <c r="BK22" s="69">
        <f t="shared" si="13"/>
        <v>30000</v>
      </c>
      <c r="BL22" s="69">
        <f t="shared" si="13"/>
        <v>30000</v>
      </c>
      <c r="BM22" s="69">
        <f t="shared" si="13"/>
        <v>30000</v>
      </c>
      <c r="BN22" s="69">
        <f t="shared" si="13"/>
        <v>30000</v>
      </c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</row>
    <row r="23" spans="2:93" ht="15">
      <c r="B23" t="s">
        <v>170</v>
      </c>
      <c r="C23" t="s">
        <v>155</v>
      </c>
      <c r="D23" t="s">
        <v>55</v>
      </c>
      <c r="E23" s="12" t="s">
        <v>27</v>
      </c>
      <c r="F23" t="s">
        <v>158</v>
      </c>
      <c r="G23" s="68">
        <f aca="true" t="shared" si="14" ref="G23:P23">+G22*0.5</f>
        <v>15000</v>
      </c>
      <c r="H23" s="68">
        <f t="shared" si="14"/>
        <v>15000</v>
      </c>
      <c r="I23" s="68">
        <f t="shared" si="14"/>
        <v>15000</v>
      </c>
      <c r="J23" s="68">
        <f t="shared" si="14"/>
        <v>15000</v>
      </c>
      <c r="K23" s="68">
        <f t="shared" si="14"/>
        <v>15000</v>
      </c>
      <c r="L23" s="68">
        <f t="shared" si="14"/>
        <v>15000</v>
      </c>
      <c r="M23" s="68">
        <f t="shared" si="14"/>
        <v>15000</v>
      </c>
      <c r="N23" s="68">
        <f t="shared" si="14"/>
        <v>15000</v>
      </c>
      <c r="O23" s="68">
        <f t="shared" si="14"/>
        <v>15000</v>
      </c>
      <c r="P23" s="68">
        <f t="shared" si="14"/>
        <v>15000</v>
      </c>
      <c r="Q23" s="68">
        <f aca="true" t="shared" si="15" ref="Q23:AN23">+Q22*0.5</f>
        <v>15000</v>
      </c>
      <c r="R23" s="68">
        <f t="shared" si="15"/>
        <v>15000</v>
      </c>
      <c r="S23" s="68">
        <f t="shared" si="15"/>
        <v>15000</v>
      </c>
      <c r="T23" s="68">
        <f t="shared" si="15"/>
        <v>15000</v>
      </c>
      <c r="U23" s="68">
        <f t="shared" si="15"/>
        <v>15000</v>
      </c>
      <c r="V23" s="68">
        <f t="shared" si="15"/>
        <v>15000</v>
      </c>
      <c r="W23" s="68">
        <f t="shared" si="15"/>
        <v>15000</v>
      </c>
      <c r="X23" s="68">
        <f t="shared" si="15"/>
        <v>15000</v>
      </c>
      <c r="Y23" s="68">
        <f t="shared" si="15"/>
        <v>15000</v>
      </c>
      <c r="Z23" s="68">
        <f t="shared" si="15"/>
        <v>15000</v>
      </c>
      <c r="AA23" s="68">
        <f t="shared" si="15"/>
        <v>15000</v>
      </c>
      <c r="AB23" s="68">
        <f t="shared" si="15"/>
        <v>15000</v>
      </c>
      <c r="AC23" s="68">
        <f t="shared" si="15"/>
        <v>15000</v>
      </c>
      <c r="AD23" s="68">
        <f t="shared" si="15"/>
        <v>15000</v>
      </c>
      <c r="AE23" s="68">
        <f t="shared" si="15"/>
        <v>15000</v>
      </c>
      <c r="AF23" s="68">
        <f t="shared" si="15"/>
        <v>15000</v>
      </c>
      <c r="AG23" s="68">
        <f t="shared" si="15"/>
        <v>15000</v>
      </c>
      <c r="AH23" s="68">
        <f t="shared" si="15"/>
        <v>15000</v>
      </c>
      <c r="AI23" s="68">
        <f t="shared" si="15"/>
        <v>15000</v>
      </c>
      <c r="AJ23" s="68">
        <f t="shared" si="15"/>
        <v>15000</v>
      </c>
      <c r="AK23" s="68">
        <f t="shared" si="15"/>
        <v>15000</v>
      </c>
      <c r="AL23" s="68">
        <f t="shared" si="15"/>
        <v>15000</v>
      </c>
      <c r="AM23" s="68">
        <f t="shared" si="15"/>
        <v>15000</v>
      </c>
      <c r="AN23" s="68">
        <f t="shared" si="15"/>
        <v>15000</v>
      </c>
      <c r="AO23" s="68">
        <f aca="true" t="shared" si="16" ref="AO23:BN23">+AO22*0.5</f>
        <v>15000</v>
      </c>
      <c r="AP23" s="68">
        <f t="shared" si="16"/>
        <v>15000</v>
      </c>
      <c r="AQ23" s="68">
        <f t="shared" si="16"/>
        <v>15000</v>
      </c>
      <c r="AR23" s="68">
        <f t="shared" si="16"/>
        <v>15000</v>
      </c>
      <c r="AS23" s="68">
        <f t="shared" si="16"/>
        <v>15000</v>
      </c>
      <c r="AT23" s="68">
        <f t="shared" si="16"/>
        <v>15000</v>
      </c>
      <c r="AU23" s="68">
        <f t="shared" si="16"/>
        <v>15000</v>
      </c>
      <c r="AV23" s="68">
        <f t="shared" si="16"/>
        <v>15000</v>
      </c>
      <c r="AW23" s="68">
        <f t="shared" si="16"/>
        <v>15000</v>
      </c>
      <c r="AX23" s="68">
        <f t="shared" si="16"/>
        <v>15000</v>
      </c>
      <c r="AY23" s="68">
        <f t="shared" si="16"/>
        <v>15000</v>
      </c>
      <c r="AZ23" s="68">
        <f t="shared" si="16"/>
        <v>15000</v>
      </c>
      <c r="BA23" s="68">
        <f t="shared" si="16"/>
        <v>15000</v>
      </c>
      <c r="BB23" s="68">
        <f t="shared" si="16"/>
        <v>15000</v>
      </c>
      <c r="BC23" s="68">
        <f t="shared" si="16"/>
        <v>15000</v>
      </c>
      <c r="BD23" s="68">
        <f t="shared" si="16"/>
        <v>15000</v>
      </c>
      <c r="BE23" s="68">
        <f t="shared" si="16"/>
        <v>15000</v>
      </c>
      <c r="BF23" s="68">
        <f t="shared" si="16"/>
        <v>15000</v>
      </c>
      <c r="BG23" s="68">
        <f t="shared" si="16"/>
        <v>15000</v>
      </c>
      <c r="BH23" s="68">
        <f t="shared" si="16"/>
        <v>15000</v>
      </c>
      <c r="BI23" s="68">
        <f t="shared" si="16"/>
        <v>15000</v>
      </c>
      <c r="BJ23" s="68">
        <f t="shared" si="16"/>
        <v>15000</v>
      </c>
      <c r="BK23" s="68">
        <f t="shared" si="16"/>
        <v>15000</v>
      </c>
      <c r="BL23" s="68">
        <f t="shared" si="16"/>
        <v>15000</v>
      </c>
      <c r="BM23" s="68">
        <f t="shared" si="16"/>
        <v>15000</v>
      </c>
      <c r="BN23" s="68">
        <f t="shared" si="16"/>
        <v>15000</v>
      </c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</row>
    <row r="24" spans="2:93" ht="15">
      <c r="B24" t="s">
        <v>170</v>
      </c>
      <c r="C24" t="s">
        <v>155</v>
      </c>
      <c r="D24" t="s">
        <v>55</v>
      </c>
      <c r="E24" s="12" t="s">
        <v>33</v>
      </c>
      <c r="F24" t="s">
        <v>159</v>
      </c>
      <c r="G24" s="68">
        <f>+G22*0.05</f>
        <v>1500</v>
      </c>
      <c r="H24" s="68">
        <f aca="true" t="shared" si="17" ref="H24:P24">+H22*0.05</f>
        <v>1500</v>
      </c>
      <c r="I24" s="68">
        <f t="shared" si="17"/>
        <v>1500</v>
      </c>
      <c r="J24" s="68">
        <f t="shared" si="17"/>
        <v>1500</v>
      </c>
      <c r="K24" s="68">
        <f t="shared" si="17"/>
        <v>1500</v>
      </c>
      <c r="L24" s="68">
        <f t="shared" si="17"/>
        <v>1500</v>
      </c>
      <c r="M24" s="68">
        <f t="shared" si="17"/>
        <v>1500</v>
      </c>
      <c r="N24" s="68">
        <f t="shared" si="17"/>
        <v>1500</v>
      </c>
      <c r="O24" s="68">
        <f t="shared" si="17"/>
        <v>1500</v>
      </c>
      <c r="P24" s="68">
        <f t="shared" si="17"/>
        <v>1500</v>
      </c>
      <c r="Q24" s="68">
        <f aca="true" t="shared" si="18" ref="Q24:AN24">+Q22*0.05</f>
        <v>1500</v>
      </c>
      <c r="R24" s="68">
        <f t="shared" si="18"/>
        <v>1500</v>
      </c>
      <c r="S24" s="68">
        <f t="shared" si="18"/>
        <v>1500</v>
      </c>
      <c r="T24" s="68">
        <f t="shared" si="18"/>
        <v>1500</v>
      </c>
      <c r="U24" s="68">
        <f t="shared" si="18"/>
        <v>1500</v>
      </c>
      <c r="V24" s="68">
        <f t="shared" si="18"/>
        <v>1500</v>
      </c>
      <c r="W24" s="68">
        <f t="shared" si="18"/>
        <v>1500</v>
      </c>
      <c r="X24" s="68">
        <f t="shared" si="18"/>
        <v>1500</v>
      </c>
      <c r="Y24" s="68">
        <f t="shared" si="18"/>
        <v>1500</v>
      </c>
      <c r="Z24" s="68">
        <f t="shared" si="18"/>
        <v>1500</v>
      </c>
      <c r="AA24" s="68">
        <f t="shared" si="18"/>
        <v>1500</v>
      </c>
      <c r="AB24" s="68">
        <f t="shared" si="18"/>
        <v>1500</v>
      </c>
      <c r="AC24" s="68">
        <f t="shared" si="18"/>
        <v>1500</v>
      </c>
      <c r="AD24" s="68">
        <f t="shared" si="18"/>
        <v>1500</v>
      </c>
      <c r="AE24" s="68">
        <f t="shared" si="18"/>
        <v>1500</v>
      </c>
      <c r="AF24" s="68">
        <f t="shared" si="18"/>
        <v>1500</v>
      </c>
      <c r="AG24" s="68">
        <f t="shared" si="18"/>
        <v>1500</v>
      </c>
      <c r="AH24" s="68">
        <f t="shared" si="18"/>
        <v>1500</v>
      </c>
      <c r="AI24" s="68">
        <f t="shared" si="18"/>
        <v>1500</v>
      </c>
      <c r="AJ24" s="68">
        <f t="shared" si="18"/>
        <v>1500</v>
      </c>
      <c r="AK24" s="68">
        <f t="shared" si="18"/>
        <v>1500</v>
      </c>
      <c r="AL24" s="68">
        <f t="shared" si="18"/>
        <v>1500</v>
      </c>
      <c r="AM24" s="68">
        <f t="shared" si="18"/>
        <v>1500</v>
      </c>
      <c r="AN24" s="68">
        <f t="shared" si="18"/>
        <v>1500</v>
      </c>
      <c r="AO24" s="68">
        <f aca="true" t="shared" si="19" ref="AO24:BN24">+AO22*0.05</f>
        <v>1500</v>
      </c>
      <c r="AP24" s="68">
        <f t="shared" si="19"/>
        <v>1500</v>
      </c>
      <c r="AQ24" s="68">
        <f t="shared" si="19"/>
        <v>1500</v>
      </c>
      <c r="AR24" s="68">
        <f t="shared" si="19"/>
        <v>1500</v>
      </c>
      <c r="AS24" s="68">
        <f t="shared" si="19"/>
        <v>1500</v>
      </c>
      <c r="AT24" s="68">
        <f t="shared" si="19"/>
        <v>1500</v>
      </c>
      <c r="AU24" s="68">
        <f t="shared" si="19"/>
        <v>1500</v>
      </c>
      <c r="AV24" s="68">
        <f t="shared" si="19"/>
        <v>1500</v>
      </c>
      <c r="AW24" s="68">
        <f t="shared" si="19"/>
        <v>1500</v>
      </c>
      <c r="AX24" s="68">
        <f t="shared" si="19"/>
        <v>1500</v>
      </c>
      <c r="AY24" s="68">
        <f t="shared" si="19"/>
        <v>1500</v>
      </c>
      <c r="AZ24" s="68">
        <f t="shared" si="19"/>
        <v>1500</v>
      </c>
      <c r="BA24" s="68">
        <f t="shared" si="19"/>
        <v>1500</v>
      </c>
      <c r="BB24" s="68">
        <f t="shared" si="19"/>
        <v>1500</v>
      </c>
      <c r="BC24" s="68">
        <f t="shared" si="19"/>
        <v>1500</v>
      </c>
      <c r="BD24" s="68">
        <f t="shared" si="19"/>
        <v>1500</v>
      </c>
      <c r="BE24" s="68">
        <f t="shared" si="19"/>
        <v>1500</v>
      </c>
      <c r="BF24" s="68">
        <f t="shared" si="19"/>
        <v>1500</v>
      </c>
      <c r="BG24" s="68">
        <f t="shared" si="19"/>
        <v>1500</v>
      </c>
      <c r="BH24" s="68">
        <f t="shared" si="19"/>
        <v>1500</v>
      </c>
      <c r="BI24" s="68">
        <f t="shared" si="19"/>
        <v>1500</v>
      </c>
      <c r="BJ24" s="68">
        <f t="shared" si="19"/>
        <v>1500</v>
      </c>
      <c r="BK24" s="68">
        <f t="shared" si="19"/>
        <v>1500</v>
      </c>
      <c r="BL24" s="68">
        <f t="shared" si="19"/>
        <v>1500</v>
      </c>
      <c r="BM24" s="68">
        <f t="shared" si="19"/>
        <v>1500</v>
      </c>
      <c r="BN24" s="68">
        <f t="shared" si="19"/>
        <v>1500</v>
      </c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</row>
    <row r="25" spans="2:93" ht="15">
      <c r="B25" t="s">
        <v>170</v>
      </c>
      <c r="C25" t="s">
        <v>155</v>
      </c>
      <c r="D25" t="s">
        <v>55</v>
      </c>
      <c r="E25" s="12" t="s">
        <v>34</v>
      </c>
      <c r="F25" t="s">
        <v>160</v>
      </c>
      <c r="G25" s="68">
        <v>200</v>
      </c>
      <c r="H25" s="68">
        <v>200</v>
      </c>
      <c r="I25" s="68">
        <v>200</v>
      </c>
      <c r="J25" s="68">
        <v>200</v>
      </c>
      <c r="K25" s="68">
        <v>200</v>
      </c>
      <c r="L25" s="68">
        <v>200</v>
      </c>
      <c r="M25" s="68">
        <v>200</v>
      </c>
      <c r="N25" s="68">
        <v>200</v>
      </c>
      <c r="O25" s="68">
        <v>200</v>
      </c>
      <c r="P25" s="68">
        <v>200</v>
      </c>
      <c r="Q25" s="68">
        <v>200</v>
      </c>
      <c r="R25" s="68">
        <v>200</v>
      </c>
      <c r="S25" s="68">
        <v>200</v>
      </c>
      <c r="T25" s="68">
        <v>200</v>
      </c>
      <c r="U25" s="68">
        <v>200</v>
      </c>
      <c r="V25" s="68">
        <v>200</v>
      </c>
      <c r="W25" s="68">
        <v>200</v>
      </c>
      <c r="X25" s="68">
        <v>200</v>
      </c>
      <c r="Y25" s="68">
        <v>200</v>
      </c>
      <c r="Z25" s="68">
        <v>200</v>
      </c>
      <c r="AA25" s="68">
        <v>200</v>
      </c>
      <c r="AB25" s="68">
        <v>200</v>
      </c>
      <c r="AC25" s="68">
        <v>200</v>
      </c>
      <c r="AD25" s="68">
        <v>200</v>
      </c>
      <c r="AE25" s="68">
        <v>200</v>
      </c>
      <c r="AF25" s="68">
        <v>200</v>
      </c>
      <c r="AG25" s="68">
        <v>200</v>
      </c>
      <c r="AH25" s="68">
        <v>200</v>
      </c>
      <c r="AI25" s="68">
        <v>200</v>
      </c>
      <c r="AJ25" s="68">
        <v>200</v>
      </c>
      <c r="AK25" s="68">
        <v>200</v>
      </c>
      <c r="AL25" s="68">
        <v>200</v>
      </c>
      <c r="AM25" s="68">
        <v>200</v>
      </c>
      <c r="AN25" s="68">
        <v>200</v>
      </c>
      <c r="AO25" s="68">
        <v>200</v>
      </c>
      <c r="AP25" s="68">
        <v>200</v>
      </c>
      <c r="AQ25" s="68">
        <v>200</v>
      </c>
      <c r="AR25" s="68">
        <v>200</v>
      </c>
      <c r="AS25" s="68">
        <v>200</v>
      </c>
      <c r="AT25" s="68">
        <v>200</v>
      </c>
      <c r="AU25" s="68">
        <v>200</v>
      </c>
      <c r="AV25" s="68">
        <v>200</v>
      </c>
      <c r="AW25" s="68">
        <v>200</v>
      </c>
      <c r="AX25" s="68">
        <v>200</v>
      </c>
      <c r="AY25" s="68">
        <v>200</v>
      </c>
      <c r="AZ25" s="68">
        <v>200</v>
      </c>
      <c r="BA25" s="68">
        <v>200</v>
      </c>
      <c r="BB25" s="68">
        <v>200</v>
      </c>
      <c r="BC25" s="68">
        <v>200</v>
      </c>
      <c r="BD25" s="68">
        <v>200</v>
      </c>
      <c r="BE25" s="68">
        <v>200</v>
      </c>
      <c r="BF25" s="68">
        <v>200</v>
      </c>
      <c r="BG25" s="68">
        <v>200</v>
      </c>
      <c r="BH25" s="68">
        <v>200</v>
      </c>
      <c r="BI25" s="68">
        <v>200</v>
      </c>
      <c r="BJ25" s="68">
        <v>200</v>
      </c>
      <c r="BK25" s="68">
        <v>200</v>
      </c>
      <c r="BL25" s="68">
        <v>200</v>
      </c>
      <c r="BM25" s="68">
        <v>200</v>
      </c>
      <c r="BN25" s="68">
        <v>200</v>
      </c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</row>
    <row r="26" spans="2:93" ht="15">
      <c r="B26" t="s">
        <v>170</v>
      </c>
      <c r="C26" t="s">
        <v>155</v>
      </c>
      <c r="D26" t="s">
        <v>55</v>
      </c>
      <c r="E26" s="12" t="s">
        <v>35</v>
      </c>
      <c r="F26" t="s">
        <v>36</v>
      </c>
      <c r="G26" s="68">
        <v>50</v>
      </c>
      <c r="H26" s="68">
        <v>50</v>
      </c>
      <c r="I26" s="68">
        <v>50</v>
      </c>
      <c r="J26" s="68">
        <v>50</v>
      </c>
      <c r="K26" s="68">
        <v>50</v>
      </c>
      <c r="L26" s="68">
        <v>50</v>
      </c>
      <c r="M26" s="68">
        <v>50</v>
      </c>
      <c r="N26" s="68">
        <v>50</v>
      </c>
      <c r="O26" s="68">
        <v>50</v>
      </c>
      <c r="P26" s="68">
        <v>50</v>
      </c>
      <c r="Q26" s="68">
        <v>50</v>
      </c>
      <c r="R26" s="68">
        <v>50</v>
      </c>
      <c r="S26" s="68">
        <v>50</v>
      </c>
      <c r="T26" s="68">
        <v>50</v>
      </c>
      <c r="U26" s="68">
        <v>50</v>
      </c>
      <c r="V26" s="68">
        <v>50</v>
      </c>
      <c r="W26" s="68">
        <v>50</v>
      </c>
      <c r="X26" s="68">
        <v>50</v>
      </c>
      <c r="Y26" s="68">
        <v>50</v>
      </c>
      <c r="Z26" s="68">
        <v>50</v>
      </c>
      <c r="AA26" s="68">
        <v>50</v>
      </c>
      <c r="AB26" s="68">
        <v>50</v>
      </c>
      <c r="AC26" s="68">
        <v>50</v>
      </c>
      <c r="AD26" s="68">
        <v>50</v>
      </c>
      <c r="AE26" s="68">
        <v>50</v>
      </c>
      <c r="AF26" s="68">
        <v>50</v>
      </c>
      <c r="AG26" s="68">
        <v>50</v>
      </c>
      <c r="AH26" s="68">
        <v>50</v>
      </c>
      <c r="AI26" s="68">
        <v>50</v>
      </c>
      <c r="AJ26" s="68">
        <v>50</v>
      </c>
      <c r="AK26" s="68">
        <v>50</v>
      </c>
      <c r="AL26" s="68">
        <v>50</v>
      </c>
      <c r="AM26" s="68">
        <v>50</v>
      </c>
      <c r="AN26" s="68">
        <v>50</v>
      </c>
      <c r="AO26" s="68">
        <v>50</v>
      </c>
      <c r="AP26" s="68">
        <v>50</v>
      </c>
      <c r="AQ26" s="68">
        <v>50</v>
      </c>
      <c r="AR26" s="68">
        <v>50</v>
      </c>
      <c r="AS26" s="68">
        <v>50</v>
      </c>
      <c r="AT26" s="68">
        <v>50</v>
      </c>
      <c r="AU26" s="68">
        <v>50</v>
      </c>
      <c r="AV26" s="68">
        <v>50</v>
      </c>
      <c r="AW26" s="68">
        <v>50</v>
      </c>
      <c r="AX26" s="68">
        <v>50</v>
      </c>
      <c r="AY26" s="68">
        <v>50</v>
      </c>
      <c r="AZ26" s="68">
        <v>50</v>
      </c>
      <c r="BA26" s="68">
        <v>50</v>
      </c>
      <c r="BB26" s="68">
        <v>50</v>
      </c>
      <c r="BC26" s="68">
        <v>50</v>
      </c>
      <c r="BD26" s="68">
        <v>50</v>
      </c>
      <c r="BE26" s="68">
        <v>50</v>
      </c>
      <c r="BF26" s="68">
        <v>50</v>
      </c>
      <c r="BG26" s="68">
        <v>50</v>
      </c>
      <c r="BH26" s="68">
        <v>50</v>
      </c>
      <c r="BI26" s="68">
        <v>50</v>
      </c>
      <c r="BJ26" s="68">
        <v>50</v>
      </c>
      <c r="BK26" s="68">
        <v>50</v>
      </c>
      <c r="BL26" s="68">
        <v>50</v>
      </c>
      <c r="BM26" s="68">
        <v>50</v>
      </c>
      <c r="BN26" s="68">
        <v>50</v>
      </c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</row>
    <row r="27" spans="2:93" ht="15">
      <c r="B27" t="s">
        <v>170</v>
      </c>
      <c r="C27" t="s">
        <v>155</v>
      </c>
      <c r="D27" t="s">
        <v>55</v>
      </c>
      <c r="E27" s="12" t="s">
        <v>31</v>
      </c>
      <c r="F27" t="s">
        <v>32</v>
      </c>
      <c r="G27" s="67">
        <v>10</v>
      </c>
      <c r="H27" s="67">
        <v>10</v>
      </c>
      <c r="I27" s="67">
        <v>10</v>
      </c>
      <c r="J27" s="67">
        <v>10</v>
      </c>
      <c r="K27" s="67">
        <v>10</v>
      </c>
      <c r="L27" s="67">
        <v>10</v>
      </c>
      <c r="M27" s="67">
        <v>10</v>
      </c>
      <c r="N27" s="67">
        <v>10</v>
      </c>
      <c r="O27" s="67">
        <v>10</v>
      </c>
      <c r="P27" s="67">
        <v>10</v>
      </c>
      <c r="Q27" s="67">
        <v>10</v>
      </c>
      <c r="R27" s="67">
        <v>10</v>
      </c>
      <c r="S27" s="67">
        <v>10</v>
      </c>
      <c r="T27" s="67">
        <v>10</v>
      </c>
      <c r="U27" s="67">
        <v>10</v>
      </c>
      <c r="V27" s="67">
        <v>10</v>
      </c>
      <c r="W27" s="67">
        <v>10</v>
      </c>
      <c r="X27" s="67">
        <v>10</v>
      </c>
      <c r="Y27" s="67">
        <v>10</v>
      </c>
      <c r="Z27" s="67">
        <v>10</v>
      </c>
      <c r="AA27" s="67">
        <v>10</v>
      </c>
      <c r="AB27" s="67">
        <v>10</v>
      </c>
      <c r="AC27" s="67">
        <v>10</v>
      </c>
      <c r="AD27" s="67">
        <v>10</v>
      </c>
      <c r="AE27" s="67">
        <v>10</v>
      </c>
      <c r="AF27" s="67">
        <v>10</v>
      </c>
      <c r="AG27" s="67">
        <v>10</v>
      </c>
      <c r="AH27" s="67">
        <v>10</v>
      </c>
      <c r="AI27" s="67">
        <v>10</v>
      </c>
      <c r="AJ27" s="67">
        <v>10</v>
      </c>
      <c r="AK27" s="67">
        <v>10</v>
      </c>
      <c r="AL27" s="67">
        <v>10</v>
      </c>
      <c r="AM27" s="67">
        <v>10</v>
      </c>
      <c r="AN27" s="67">
        <v>10</v>
      </c>
      <c r="AO27" s="67">
        <v>10</v>
      </c>
      <c r="AP27" s="67">
        <v>10</v>
      </c>
      <c r="AQ27" s="67">
        <v>10</v>
      </c>
      <c r="AR27" s="67">
        <v>10</v>
      </c>
      <c r="AS27" s="67">
        <v>10</v>
      </c>
      <c r="AT27" s="67">
        <v>10</v>
      </c>
      <c r="AU27" s="67">
        <v>10</v>
      </c>
      <c r="AV27" s="67">
        <v>10</v>
      </c>
      <c r="AW27" s="67">
        <v>10</v>
      </c>
      <c r="AX27" s="67">
        <v>10</v>
      </c>
      <c r="AY27" s="67">
        <v>10</v>
      </c>
      <c r="AZ27" s="67">
        <v>10</v>
      </c>
      <c r="BA27" s="67">
        <v>10</v>
      </c>
      <c r="BB27" s="67">
        <v>10</v>
      </c>
      <c r="BC27" s="67">
        <v>10</v>
      </c>
      <c r="BD27" s="67">
        <v>10</v>
      </c>
      <c r="BE27" s="67">
        <v>10</v>
      </c>
      <c r="BF27" s="67">
        <v>10</v>
      </c>
      <c r="BG27" s="67">
        <v>10</v>
      </c>
      <c r="BH27" s="67">
        <v>10</v>
      </c>
      <c r="BI27" s="67">
        <v>10</v>
      </c>
      <c r="BJ27" s="67">
        <v>10</v>
      </c>
      <c r="BK27" s="67">
        <v>10</v>
      </c>
      <c r="BL27" s="67">
        <v>10</v>
      </c>
      <c r="BM27" s="67">
        <v>10</v>
      </c>
      <c r="BN27" s="67">
        <v>10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</row>
    <row r="28" spans="2:93" ht="15">
      <c r="B28" t="s">
        <v>170</v>
      </c>
      <c r="C28" t="s">
        <v>155</v>
      </c>
      <c r="D28" t="s">
        <v>55</v>
      </c>
      <c r="E28" s="12" t="s">
        <v>30</v>
      </c>
      <c r="F28" t="s">
        <v>161</v>
      </c>
      <c r="G28" s="68">
        <v>50</v>
      </c>
      <c r="H28" s="68">
        <v>50</v>
      </c>
      <c r="I28" s="68">
        <v>50</v>
      </c>
      <c r="J28" s="68">
        <v>50</v>
      </c>
      <c r="K28" s="68">
        <v>50</v>
      </c>
      <c r="L28" s="68">
        <v>50</v>
      </c>
      <c r="M28" s="68">
        <v>50</v>
      </c>
      <c r="N28" s="68">
        <v>50</v>
      </c>
      <c r="O28" s="68">
        <v>50</v>
      </c>
      <c r="P28" s="68">
        <v>50</v>
      </c>
      <c r="Q28" s="68">
        <v>50</v>
      </c>
      <c r="R28" s="68">
        <v>50</v>
      </c>
      <c r="S28" s="68">
        <v>50</v>
      </c>
      <c r="T28" s="68">
        <v>50</v>
      </c>
      <c r="U28" s="68">
        <v>50</v>
      </c>
      <c r="V28" s="68">
        <v>50</v>
      </c>
      <c r="W28" s="68">
        <v>50</v>
      </c>
      <c r="X28" s="68">
        <v>50</v>
      </c>
      <c r="Y28" s="68">
        <v>50</v>
      </c>
      <c r="Z28" s="68">
        <v>50</v>
      </c>
      <c r="AA28" s="68">
        <v>50</v>
      </c>
      <c r="AB28" s="68">
        <v>50</v>
      </c>
      <c r="AC28" s="68">
        <v>50</v>
      </c>
      <c r="AD28" s="68">
        <v>50</v>
      </c>
      <c r="AE28" s="68">
        <v>50</v>
      </c>
      <c r="AF28" s="68">
        <v>50</v>
      </c>
      <c r="AG28" s="68">
        <v>50</v>
      </c>
      <c r="AH28" s="68">
        <v>50</v>
      </c>
      <c r="AI28" s="68">
        <v>50</v>
      </c>
      <c r="AJ28" s="68">
        <v>50</v>
      </c>
      <c r="AK28" s="68">
        <v>50</v>
      </c>
      <c r="AL28" s="68">
        <v>50</v>
      </c>
      <c r="AM28" s="68">
        <v>50</v>
      </c>
      <c r="AN28" s="68">
        <v>50</v>
      </c>
      <c r="AO28" s="68">
        <v>50</v>
      </c>
      <c r="AP28" s="68">
        <v>50</v>
      </c>
      <c r="AQ28" s="68">
        <v>50</v>
      </c>
      <c r="AR28" s="68">
        <v>50</v>
      </c>
      <c r="AS28" s="68">
        <v>50</v>
      </c>
      <c r="AT28" s="68">
        <v>50</v>
      </c>
      <c r="AU28" s="68">
        <v>50</v>
      </c>
      <c r="AV28" s="68">
        <v>50</v>
      </c>
      <c r="AW28" s="68">
        <v>50</v>
      </c>
      <c r="AX28" s="68">
        <v>50</v>
      </c>
      <c r="AY28" s="68">
        <v>50</v>
      </c>
      <c r="AZ28" s="68">
        <v>50</v>
      </c>
      <c r="BA28" s="68">
        <v>50</v>
      </c>
      <c r="BB28" s="68">
        <v>50</v>
      </c>
      <c r="BC28" s="68">
        <v>50</v>
      </c>
      <c r="BD28" s="68">
        <v>50</v>
      </c>
      <c r="BE28" s="68">
        <v>50</v>
      </c>
      <c r="BF28" s="68">
        <v>50</v>
      </c>
      <c r="BG28" s="68">
        <v>50</v>
      </c>
      <c r="BH28" s="68">
        <v>50</v>
      </c>
      <c r="BI28" s="68">
        <v>50</v>
      </c>
      <c r="BJ28" s="68">
        <v>50</v>
      </c>
      <c r="BK28" s="68">
        <v>50</v>
      </c>
      <c r="BL28" s="68">
        <v>50</v>
      </c>
      <c r="BM28" s="68">
        <v>50</v>
      </c>
      <c r="BN28" s="68">
        <v>50</v>
      </c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</row>
    <row r="29" spans="2:93" ht="15">
      <c r="B29" t="s">
        <v>170</v>
      </c>
      <c r="C29" t="s">
        <v>155</v>
      </c>
      <c r="D29" t="s">
        <v>55</v>
      </c>
      <c r="E29" s="12" t="s">
        <v>28</v>
      </c>
      <c r="F29" t="s">
        <v>162</v>
      </c>
      <c r="G29" s="68">
        <v>250</v>
      </c>
      <c r="H29" s="68">
        <v>250</v>
      </c>
      <c r="I29" s="68">
        <v>250</v>
      </c>
      <c r="J29" s="68">
        <v>250</v>
      </c>
      <c r="K29" s="68">
        <v>250</v>
      </c>
      <c r="L29" s="68">
        <v>250</v>
      </c>
      <c r="M29" s="68">
        <v>250</v>
      </c>
      <c r="N29" s="68">
        <v>250</v>
      </c>
      <c r="O29" s="68">
        <v>250</v>
      </c>
      <c r="P29" s="68">
        <v>250</v>
      </c>
      <c r="Q29" s="68">
        <v>250</v>
      </c>
      <c r="R29" s="68">
        <v>250</v>
      </c>
      <c r="S29" s="68">
        <v>250</v>
      </c>
      <c r="T29" s="68">
        <v>250</v>
      </c>
      <c r="U29" s="68">
        <v>250</v>
      </c>
      <c r="V29" s="68">
        <v>250</v>
      </c>
      <c r="W29" s="68">
        <v>250</v>
      </c>
      <c r="X29" s="68">
        <v>250</v>
      </c>
      <c r="Y29" s="68">
        <v>250</v>
      </c>
      <c r="Z29" s="68">
        <v>250</v>
      </c>
      <c r="AA29" s="68">
        <v>250</v>
      </c>
      <c r="AB29" s="68">
        <v>250</v>
      </c>
      <c r="AC29" s="68">
        <v>250</v>
      </c>
      <c r="AD29" s="68">
        <v>250</v>
      </c>
      <c r="AE29" s="68">
        <v>250</v>
      </c>
      <c r="AF29" s="68">
        <v>250</v>
      </c>
      <c r="AG29" s="68">
        <v>250</v>
      </c>
      <c r="AH29" s="68">
        <v>250</v>
      </c>
      <c r="AI29" s="68">
        <v>250</v>
      </c>
      <c r="AJ29" s="68">
        <v>250</v>
      </c>
      <c r="AK29" s="68">
        <v>250</v>
      </c>
      <c r="AL29" s="68">
        <v>250</v>
      </c>
      <c r="AM29" s="68">
        <v>250</v>
      </c>
      <c r="AN29" s="68">
        <v>250</v>
      </c>
      <c r="AO29" s="68">
        <v>250</v>
      </c>
      <c r="AP29" s="68">
        <v>250</v>
      </c>
      <c r="AQ29" s="68">
        <v>250</v>
      </c>
      <c r="AR29" s="68">
        <v>250</v>
      </c>
      <c r="AS29" s="68">
        <v>250</v>
      </c>
      <c r="AT29" s="68">
        <v>250</v>
      </c>
      <c r="AU29" s="68">
        <v>250</v>
      </c>
      <c r="AV29" s="68">
        <v>250</v>
      </c>
      <c r="AW29" s="68">
        <v>250</v>
      </c>
      <c r="AX29" s="68">
        <v>250</v>
      </c>
      <c r="AY29" s="68">
        <v>250</v>
      </c>
      <c r="AZ29" s="68">
        <v>250</v>
      </c>
      <c r="BA29" s="68">
        <v>250</v>
      </c>
      <c r="BB29" s="68">
        <v>250</v>
      </c>
      <c r="BC29" s="68">
        <v>250</v>
      </c>
      <c r="BD29" s="68">
        <v>250</v>
      </c>
      <c r="BE29" s="68">
        <v>250</v>
      </c>
      <c r="BF29" s="68">
        <v>250</v>
      </c>
      <c r="BG29" s="68">
        <v>250</v>
      </c>
      <c r="BH29" s="68">
        <v>250</v>
      </c>
      <c r="BI29" s="68">
        <v>250</v>
      </c>
      <c r="BJ29" s="68">
        <v>250</v>
      </c>
      <c r="BK29" s="68">
        <v>250</v>
      </c>
      <c r="BL29" s="68">
        <v>250</v>
      </c>
      <c r="BM29" s="68">
        <v>250</v>
      </c>
      <c r="BN29" s="68">
        <v>250</v>
      </c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</row>
    <row r="30" spans="2:93" ht="15">
      <c r="B30" t="s">
        <v>170</v>
      </c>
      <c r="C30" t="s">
        <v>155</v>
      </c>
      <c r="D30" t="s">
        <v>55</v>
      </c>
      <c r="E30" s="12" t="s">
        <v>28</v>
      </c>
      <c r="F30" t="s">
        <v>29</v>
      </c>
      <c r="G30" s="68">
        <v>5</v>
      </c>
      <c r="H30" s="68">
        <v>5</v>
      </c>
      <c r="I30" s="68">
        <v>5</v>
      </c>
      <c r="J30" s="68">
        <v>5</v>
      </c>
      <c r="K30" s="68">
        <v>5</v>
      </c>
      <c r="L30" s="68">
        <v>5</v>
      </c>
      <c r="M30" s="68">
        <v>5</v>
      </c>
      <c r="N30" s="68">
        <v>5</v>
      </c>
      <c r="O30" s="68">
        <v>5</v>
      </c>
      <c r="P30" s="68">
        <v>5</v>
      </c>
      <c r="Q30" s="68">
        <v>5</v>
      </c>
      <c r="R30" s="68">
        <v>5</v>
      </c>
      <c r="S30" s="68">
        <v>5</v>
      </c>
      <c r="T30" s="68">
        <v>5</v>
      </c>
      <c r="U30" s="68">
        <v>5</v>
      </c>
      <c r="V30" s="68">
        <v>5</v>
      </c>
      <c r="W30" s="68">
        <v>5</v>
      </c>
      <c r="X30" s="68">
        <v>5</v>
      </c>
      <c r="Y30" s="68">
        <v>5</v>
      </c>
      <c r="Z30" s="68">
        <v>5</v>
      </c>
      <c r="AA30" s="68">
        <v>5</v>
      </c>
      <c r="AB30" s="68">
        <v>5</v>
      </c>
      <c r="AC30" s="68">
        <v>5</v>
      </c>
      <c r="AD30" s="68">
        <v>5</v>
      </c>
      <c r="AE30" s="68">
        <v>5</v>
      </c>
      <c r="AF30" s="68">
        <v>5</v>
      </c>
      <c r="AG30" s="68">
        <v>5</v>
      </c>
      <c r="AH30" s="68">
        <v>5</v>
      </c>
      <c r="AI30" s="68">
        <v>5</v>
      </c>
      <c r="AJ30" s="68">
        <v>5</v>
      </c>
      <c r="AK30" s="68">
        <v>5</v>
      </c>
      <c r="AL30" s="68">
        <v>5</v>
      </c>
      <c r="AM30" s="68">
        <v>5</v>
      </c>
      <c r="AN30" s="68">
        <v>5</v>
      </c>
      <c r="AO30" s="68">
        <v>5</v>
      </c>
      <c r="AP30" s="68">
        <v>5</v>
      </c>
      <c r="AQ30" s="68">
        <v>5</v>
      </c>
      <c r="AR30" s="68">
        <v>5</v>
      </c>
      <c r="AS30" s="68">
        <v>5</v>
      </c>
      <c r="AT30" s="68">
        <v>5</v>
      </c>
      <c r="AU30" s="68">
        <v>5</v>
      </c>
      <c r="AV30" s="68">
        <v>5</v>
      </c>
      <c r="AW30" s="68">
        <v>5</v>
      </c>
      <c r="AX30" s="68">
        <v>5</v>
      </c>
      <c r="AY30" s="68">
        <v>5</v>
      </c>
      <c r="AZ30" s="68">
        <v>5</v>
      </c>
      <c r="BA30" s="68">
        <v>5</v>
      </c>
      <c r="BB30" s="68">
        <v>5</v>
      </c>
      <c r="BC30" s="68">
        <v>5</v>
      </c>
      <c r="BD30" s="68">
        <v>5</v>
      </c>
      <c r="BE30" s="68">
        <v>5</v>
      </c>
      <c r="BF30" s="68">
        <v>5</v>
      </c>
      <c r="BG30" s="68">
        <v>5</v>
      </c>
      <c r="BH30" s="68">
        <v>5</v>
      </c>
      <c r="BI30" s="68">
        <v>5</v>
      </c>
      <c r="BJ30" s="68">
        <v>5</v>
      </c>
      <c r="BK30" s="68">
        <v>5</v>
      </c>
      <c r="BL30" s="68">
        <v>5</v>
      </c>
      <c r="BM30" s="68">
        <v>5</v>
      </c>
      <c r="BN30" s="68">
        <v>5</v>
      </c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</row>
    <row r="31" spans="1:93" ht="15">
      <c r="A31" s="70"/>
      <c r="B31" s="70" t="s">
        <v>170</v>
      </c>
      <c r="C31" s="70" t="s">
        <v>155</v>
      </c>
      <c r="D31" s="70"/>
      <c r="E31" s="71"/>
      <c r="F31" s="70" t="s">
        <v>143</v>
      </c>
      <c r="G31" s="72">
        <f>SUM(G23:G30)</f>
        <v>17065</v>
      </c>
      <c r="H31" s="72">
        <f aca="true" t="shared" si="20" ref="H31:P31">SUM(H23:H30)</f>
        <v>17065</v>
      </c>
      <c r="I31" s="72">
        <f t="shared" si="20"/>
        <v>17065</v>
      </c>
      <c r="J31" s="72">
        <f t="shared" si="20"/>
        <v>17065</v>
      </c>
      <c r="K31" s="72">
        <f t="shared" si="20"/>
        <v>17065</v>
      </c>
      <c r="L31" s="72">
        <f t="shared" si="20"/>
        <v>17065</v>
      </c>
      <c r="M31" s="72">
        <f t="shared" si="20"/>
        <v>17065</v>
      </c>
      <c r="N31" s="72">
        <f t="shared" si="20"/>
        <v>17065</v>
      </c>
      <c r="O31" s="72">
        <f t="shared" si="20"/>
        <v>17065</v>
      </c>
      <c r="P31" s="72">
        <f t="shared" si="20"/>
        <v>17065</v>
      </c>
      <c r="Q31" s="72">
        <f aca="true" t="shared" si="21" ref="Q31:AN31">SUM(Q23:Q30)</f>
        <v>17065</v>
      </c>
      <c r="R31" s="72">
        <f t="shared" si="21"/>
        <v>17065</v>
      </c>
      <c r="S31" s="72">
        <f t="shared" si="21"/>
        <v>17065</v>
      </c>
      <c r="T31" s="72">
        <f t="shared" si="21"/>
        <v>17065</v>
      </c>
      <c r="U31" s="72">
        <f t="shared" si="21"/>
        <v>17065</v>
      </c>
      <c r="V31" s="72">
        <f t="shared" si="21"/>
        <v>17065</v>
      </c>
      <c r="W31" s="72">
        <f t="shared" si="21"/>
        <v>17065</v>
      </c>
      <c r="X31" s="72">
        <f t="shared" si="21"/>
        <v>17065</v>
      </c>
      <c r="Y31" s="72">
        <f t="shared" si="21"/>
        <v>17065</v>
      </c>
      <c r="Z31" s="72">
        <f t="shared" si="21"/>
        <v>17065</v>
      </c>
      <c r="AA31" s="72">
        <f t="shared" si="21"/>
        <v>17065</v>
      </c>
      <c r="AB31" s="72">
        <f t="shared" si="21"/>
        <v>17065</v>
      </c>
      <c r="AC31" s="72">
        <f t="shared" si="21"/>
        <v>17065</v>
      </c>
      <c r="AD31" s="72">
        <f t="shared" si="21"/>
        <v>17065</v>
      </c>
      <c r="AE31" s="72">
        <f t="shared" si="21"/>
        <v>17065</v>
      </c>
      <c r="AF31" s="72">
        <f t="shared" si="21"/>
        <v>17065</v>
      </c>
      <c r="AG31" s="72">
        <f t="shared" si="21"/>
        <v>17065</v>
      </c>
      <c r="AH31" s="72">
        <f t="shared" si="21"/>
        <v>17065</v>
      </c>
      <c r="AI31" s="72">
        <f t="shared" si="21"/>
        <v>17065</v>
      </c>
      <c r="AJ31" s="72">
        <f t="shared" si="21"/>
        <v>17065</v>
      </c>
      <c r="AK31" s="72">
        <f t="shared" si="21"/>
        <v>17065</v>
      </c>
      <c r="AL31" s="72">
        <f t="shared" si="21"/>
        <v>17065</v>
      </c>
      <c r="AM31" s="72">
        <f t="shared" si="21"/>
        <v>17065</v>
      </c>
      <c r="AN31" s="72">
        <f t="shared" si="21"/>
        <v>17065</v>
      </c>
      <c r="AO31" s="72">
        <f aca="true" t="shared" si="22" ref="AO31:BN31">SUM(AO23:AO30)</f>
        <v>17065</v>
      </c>
      <c r="AP31" s="72">
        <f t="shared" si="22"/>
        <v>17065</v>
      </c>
      <c r="AQ31" s="72">
        <f t="shared" si="22"/>
        <v>17065</v>
      </c>
      <c r="AR31" s="72">
        <f t="shared" si="22"/>
        <v>17065</v>
      </c>
      <c r="AS31" s="72">
        <f t="shared" si="22"/>
        <v>17065</v>
      </c>
      <c r="AT31" s="72">
        <f t="shared" si="22"/>
        <v>17065</v>
      </c>
      <c r="AU31" s="72">
        <f t="shared" si="22"/>
        <v>17065</v>
      </c>
      <c r="AV31" s="72">
        <f t="shared" si="22"/>
        <v>17065</v>
      </c>
      <c r="AW31" s="72">
        <f t="shared" si="22"/>
        <v>17065</v>
      </c>
      <c r="AX31" s="72">
        <f t="shared" si="22"/>
        <v>17065</v>
      </c>
      <c r="AY31" s="72">
        <f t="shared" si="22"/>
        <v>17065</v>
      </c>
      <c r="AZ31" s="72">
        <f t="shared" si="22"/>
        <v>17065</v>
      </c>
      <c r="BA31" s="72">
        <f t="shared" si="22"/>
        <v>17065</v>
      </c>
      <c r="BB31" s="72">
        <f t="shared" si="22"/>
        <v>17065</v>
      </c>
      <c r="BC31" s="72">
        <f t="shared" si="22"/>
        <v>17065</v>
      </c>
      <c r="BD31" s="72">
        <f t="shared" si="22"/>
        <v>17065</v>
      </c>
      <c r="BE31" s="72">
        <f t="shared" si="22"/>
        <v>17065</v>
      </c>
      <c r="BF31" s="72">
        <f t="shared" si="22"/>
        <v>17065</v>
      </c>
      <c r="BG31" s="72">
        <f t="shared" si="22"/>
        <v>17065</v>
      </c>
      <c r="BH31" s="72">
        <f t="shared" si="22"/>
        <v>17065</v>
      </c>
      <c r="BI31" s="72">
        <f t="shared" si="22"/>
        <v>17065</v>
      </c>
      <c r="BJ31" s="72">
        <f t="shared" si="22"/>
        <v>17065</v>
      </c>
      <c r="BK31" s="72">
        <f t="shared" si="22"/>
        <v>17065</v>
      </c>
      <c r="BL31" s="72">
        <f t="shared" si="22"/>
        <v>17065</v>
      </c>
      <c r="BM31" s="72">
        <f t="shared" si="22"/>
        <v>17065</v>
      </c>
      <c r="BN31" s="72">
        <f t="shared" si="22"/>
        <v>17065</v>
      </c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</row>
    <row r="32" spans="1:93" ht="15">
      <c r="A32" s="73"/>
      <c r="B32" s="73" t="s">
        <v>170</v>
      </c>
      <c r="C32" s="73" t="s">
        <v>155</v>
      </c>
      <c r="D32" s="73"/>
      <c r="E32" s="74"/>
      <c r="F32" s="73" t="s">
        <v>144</v>
      </c>
      <c r="G32" s="75">
        <f>+G22-G31</f>
        <v>12935</v>
      </c>
      <c r="H32" s="75">
        <f aca="true" t="shared" si="23" ref="H32:P32">+H22-H31</f>
        <v>12935</v>
      </c>
      <c r="I32" s="75">
        <f t="shared" si="23"/>
        <v>12935</v>
      </c>
      <c r="J32" s="75">
        <f t="shared" si="23"/>
        <v>12935</v>
      </c>
      <c r="K32" s="75">
        <f t="shared" si="23"/>
        <v>12935</v>
      </c>
      <c r="L32" s="75">
        <f t="shared" si="23"/>
        <v>12935</v>
      </c>
      <c r="M32" s="75">
        <f t="shared" si="23"/>
        <v>12935</v>
      </c>
      <c r="N32" s="75">
        <f t="shared" si="23"/>
        <v>12935</v>
      </c>
      <c r="O32" s="75">
        <f t="shared" si="23"/>
        <v>12935</v>
      </c>
      <c r="P32" s="75">
        <f t="shared" si="23"/>
        <v>12935</v>
      </c>
      <c r="Q32" s="75">
        <f aca="true" t="shared" si="24" ref="Q32:AN32">+Q22-Q31</f>
        <v>12935</v>
      </c>
      <c r="R32" s="75">
        <f t="shared" si="24"/>
        <v>12935</v>
      </c>
      <c r="S32" s="75">
        <f t="shared" si="24"/>
        <v>12935</v>
      </c>
      <c r="T32" s="75">
        <f t="shared" si="24"/>
        <v>12935</v>
      </c>
      <c r="U32" s="75">
        <f t="shared" si="24"/>
        <v>12935</v>
      </c>
      <c r="V32" s="75">
        <f t="shared" si="24"/>
        <v>12935</v>
      </c>
      <c r="W32" s="75">
        <f t="shared" si="24"/>
        <v>12935</v>
      </c>
      <c r="X32" s="75">
        <f t="shared" si="24"/>
        <v>12935</v>
      </c>
      <c r="Y32" s="75">
        <f t="shared" si="24"/>
        <v>12935</v>
      </c>
      <c r="Z32" s="75">
        <f t="shared" si="24"/>
        <v>12935</v>
      </c>
      <c r="AA32" s="75">
        <f t="shared" si="24"/>
        <v>12935</v>
      </c>
      <c r="AB32" s="75">
        <f t="shared" si="24"/>
        <v>12935</v>
      </c>
      <c r="AC32" s="75">
        <f t="shared" si="24"/>
        <v>12935</v>
      </c>
      <c r="AD32" s="75">
        <f t="shared" si="24"/>
        <v>12935</v>
      </c>
      <c r="AE32" s="75">
        <f t="shared" si="24"/>
        <v>12935</v>
      </c>
      <c r="AF32" s="75">
        <f t="shared" si="24"/>
        <v>12935</v>
      </c>
      <c r="AG32" s="75">
        <f t="shared" si="24"/>
        <v>12935</v>
      </c>
      <c r="AH32" s="75">
        <f t="shared" si="24"/>
        <v>12935</v>
      </c>
      <c r="AI32" s="75">
        <f t="shared" si="24"/>
        <v>12935</v>
      </c>
      <c r="AJ32" s="75">
        <f t="shared" si="24"/>
        <v>12935</v>
      </c>
      <c r="AK32" s="75">
        <f t="shared" si="24"/>
        <v>12935</v>
      </c>
      <c r="AL32" s="75">
        <f t="shared" si="24"/>
        <v>12935</v>
      </c>
      <c r="AM32" s="75">
        <f t="shared" si="24"/>
        <v>12935</v>
      </c>
      <c r="AN32" s="75">
        <f t="shared" si="24"/>
        <v>12935</v>
      </c>
      <c r="AO32" s="75">
        <f aca="true" t="shared" si="25" ref="AO32:BN32">+AO22-AO31</f>
        <v>12935</v>
      </c>
      <c r="AP32" s="75">
        <f t="shared" si="25"/>
        <v>12935</v>
      </c>
      <c r="AQ32" s="75">
        <f t="shared" si="25"/>
        <v>12935</v>
      </c>
      <c r="AR32" s="75">
        <f t="shared" si="25"/>
        <v>12935</v>
      </c>
      <c r="AS32" s="75">
        <f t="shared" si="25"/>
        <v>12935</v>
      </c>
      <c r="AT32" s="75">
        <f t="shared" si="25"/>
        <v>12935</v>
      </c>
      <c r="AU32" s="75">
        <f t="shared" si="25"/>
        <v>12935</v>
      </c>
      <c r="AV32" s="75">
        <f t="shared" si="25"/>
        <v>12935</v>
      </c>
      <c r="AW32" s="75">
        <f t="shared" si="25"/>
        <v>12935</v>
      </c>
      <c r="AX32" s="75">
        <f t="shared" si="25"/>
        <v>12935</v>
      </c>
      <c r="AY32" s="75">
        <f t="shared" si="25"/>
        <v>12935</v>
      </c>
      <c r="AZ32" s="75">
        <f t="shared" si="25"/>
        <v>12935</v>
      </c>
      <c r="BA32" s="75">
        <f t="shared" si="25"/>
        <v>12935</v>
      </c>
      <c r="BB32" s="75">
        <f t="shared" si="25"/>
        <v>12935</v>
      </c>
      <c r="BC32" s="75">
        <f t="shared" si="25"/>
        <v>12935</v>
      </c>
      <c r="BD32" s="75">
        <f t="shared" si="25"/>
        <v>12935</v>
      </c>
      <c r="BE32" s="75">
        <f t="shared" si="25"/>
        <v>12935</v>
      </c>
      <c r="BF32" s="75">
        <f t="shared" si="25"/>
        <v>12935</v>
      </c>
      <c r="BG32" s="75">
        <f t="shared" si="25"/>
        <v>12935</v>
      </c>
      <c r="BH32" s="75">
        <f t="shared" si="25"/>
        <v>12935</v>
      </c>
      <c r="BI32" s="75">
        <f t="shared" si="25"/>
        <v>12935</v>
      </c>
      <c r="BJ32" s="75">
        <f t="shared" si="25"/>
        <v>12935</v>
      </c>
      <c r="BK32" s="75">
        <f t="shared" si="25"/>
        <v>12935</v>
      </c>
      <c r="BL32" s="75">
        <f t="shared" si="25"/>
        <v>12935</v>
      </c>
      <c r="BM32" s="75">
        <f t="shared" si="25"/>
        <v>12935</v>
      </c>
      <c r="BN32" s="75">
        <f t="shared" si="25"/>
        <v>12935</v>
      </c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</row>
  </sheetData>
  <sheetProtection/>
  <autoFilter ref="A6:F32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618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F6" sqref="F6"/>
    </sheetView>
  </sheetViews>
  <sheetFormatPr defaultColWidth="9.140625" defaultRowHeight="15"/>
  <cols>
    <col min="2" max="2" width="23.28125" style="0" customWidth="1"/>
    <col min="4" max="4" width="9.140625" style="12" customWidth="1"/>
    <col min="5" max="5" width="16.140625" style="0" customWidth="1"/>
    <col min="6" max="65" width="11.7109375" style="0" customWidth="1"/>
    <col min="67" max="71" width="11.00390625" style="0" bestFit="1" customWidth="1"/>
    <col min="72" max="72" width="12.421875" style="0" bestFit="1" customWidth="1"/>
  </cols>
  <sheetData>
    <row r="1" spans="1:72" ht="15">
      <c r="A1" s="1" t="s">
        <v>77</v>
      </c>
      <c r="B1" s="1" t="s">
        <v>59</v>
      </c>
      <c r="C1" s="1" t="s">
        <v>60</v>
      </c>
      <c r="D1" s="11" t="s">
        <v>4</v>
      </c>
      <c r="E1" s="1" t="s">
        <v>154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89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2" t="s">
        <v>99</v>
      </c>
      <c r="AC1" s="2" t="s">
        <v>100</v>
      </c>
      <c r="AD1" s="2" t="s">
        <v>101</v>
      </c>
      <c r="AE1" s="2" t="s">
        <v>102</v>
      </c>
      <c r="AF1" s="2" t="s">
        <v>103</v>
      </c>
      <c r="AG1" s="2" t="s">
        <v>104</v>
      </c>
      <c r="AH1" s="2" t="s">
        <v>105</v>
      </c>
      <c r="AI1" s="2" t="s">
        <v>106</v>
      </c>
      <c r="AJ1" s="2" t="s">
        <v>107</v>
      </c>
      <c r="AK1" s="2" t="s">
        <v>108</v>
      </c>
      <c r="AL1" s="2" t="s">
        <v>109</v>
      </c>
      <c r="AM1" s="2" t="s">
        <v>110</v>
      </c>
      <c r="AN1" s="2" t="s">
        <v>111</v>
      </c>
      <c r="AO1" s="2" t="s">
        <v>112</v>
      </c>
      <c r="AP1" s="2" t="s">
        <v>113</v>
      </c>
      <c r="AQ1" s="2" t="s">
        <v>114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121</v>
      </c>
      <c r="AY1" s="2" t="s">
        <v>122</v>
      </c>
      <c r="AZ1" s="2" t="s">
        <v>123</v>
      </c>
      <c r="BA1" s="2" t="s">
        <v>124</v>
      </c>
      <c r="BB1" s="2" t="s">
        <v>125</v>
      </c>
      <c r="BC1" s="2" t="s">
        <v>126</v>
      </c>
      <c r="BD1" s="2" t="s">
        <v>127</v>
      </c>
      <c r="BE1" s="2" t="s">
        <v>128</v>
      </c>
      <c r="BF1" s="2" t="s">
        <v>129</v>
      </c>
      <c r="BG1" s="2" t="s">
        <v>130</v>
      </c>
      <c r="BH1" s="2" t="s">
        <v>131</v>
      </c>
      <c r="BI1" s="2" t="s">
        <v>132</v>
      </c>
      <c r="BJ1" s="2" t="s">
        <v>133</v>
      </c>
      <c r="BK1" s="2" t="s">
        <v>134</v>
      </c>
      <c r="BL1" s="2" t="s">
        <v>135</v>
      </c>
      <c r="BM1" s="2" t="s">
        <v>136</v>
      </c>
      <c r="BO1" s="2" t="s">
        <v>137</v>
      </c>
      <c r="BP1" s="2" t="s">
        <v>138</v>
      </c>
      <c r="BQ1" s="2" t="s">
        <v>139</v>
      </c>
      <c r="BR1" s="2" t="s">
        <v>140</v>
      </c>
      <c r="BS1" s="2" t="s">
        <v>141</v>
      </c>
      <c r="BT1" s="2" t="s">
        <v>153</v>
      </c>
    </row>
    <row r="2" spans="1:67" ht="10.5" customHeight="1">
      <c r="A2" s="1"/>
      <c r="B2" s="1"/>
      <c r="C2" s="1"/>
      <c r="D2" s="1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O2" s="2"/>
    </row>
    <row r="3" spans="2:72" s="25" customFormat="1" ht="15">
      <c r="B3" s="26"/>
      <c r="C3" s="28"/>
      <c r="D3" s="26"/>
      <c r="E3" s="28" t="s">
        <v>61</v>
      </c>
      <c r="F3" s="27">
        <f ca="1">SUMPRODUCT(--(SUBTOTAL(3,OFFSET(INDEX(F$14:$K$4993,1,1),ROW(F$14:$K$4993)-ROW(INDEX(F$14:$K$4993,1,1)),0))=1),--($E$14:$E$4993=$E3),F$14:F$4993)</f>
        <v>5500</v>
      </c>
      <c r="G3" s="27">
        <f ca="1">SUMPRODUCT(--(SUBTOTAL(3,OFFSET(INDEX(G$14:$K$4993,1,1),ROW(G$14:$K$4993)-ROW(INDEX(G$14:$K$4993,1,1)),0))=1),--($E$14:$E$4993=$E3),G$14:G$4993)</f>
        <v>2300</v>
      </c>
      <c r="H3" s="27">
        <f ca="1">SUMPRODUCT(--(SUBTOTAL(3,OFFSET(INDEX(H$14:$K$4993,1,1),ROW(H$14:$K$4993)-ROW(INDEX(H$14:$K$4993,1,1)),0))=1),--($E$14:$E$4993=$E3),H$14:H$4993)</f>
        <v>2350</v>
      </c>
      <c r="I3" s="27">
        <f ca="1">SUMPRODUCT(--(SUBTOTAL(3,OFFSET(INDEX(I$14:$K$4993,1,1),ROW(I$14:$K$4993)-ROW(INDEX(I$14:$K$4993,1,1)),0))=1),--($E$14:$E$4993=$E3),I$14:I$4993)</f>
        <v>1650</v>
      </c>
      <c r="J3" s="27">
        <f ca="1">SUMPRODUCT(--(SUBTOTAL(3,OFFSET(INDEX(J$14:$K$4993,1,1),ROW(J$14:$K$4993)-ROW(INDEX(J$14:$K$4993,1,1)),0))=1),--($E$14:$E$4993=$E3),J$14:J$4993)</f>
        <v>1350</v>
      </c>
      <c r="K3" s="27">
        <f ca="1">SUMPRODUCT(--(SUBTOTAL(3,OFFSET(INDEX(K$14:$K$4993,1,1),ROW(K$14:$K$4993)-ROW(INDEX(K$14:$K$4993,1,1)),0))=1),--($E$14:$E$4993=$E3),K$14:K$4993)</f>
        <v>1400</v>
      </c>
      <c r="L3" s="27">
        <f ca="1">SUMPRODUCT(--(SUBTOTAL(3,OFFSET(INDEX($K$14:L$4993,1,1),ROW($K$14:L$4993)-ROW(INDEX($K$14:L$4993,1,1)),0))=1),--($E$14:$E$4993=$E3),L$14:L$4993)</f>
        <v>1500</v>
      </c>
      <c r="M3" s="27">
        <f ca="1">SUMPRODUCT(--(SUBTOTAL(3,OFFSET(INDEX($K$14:M$4993,1,1),ROW($K$14:M$4993)-ROW(INDEX($K$14:M$4993,1,1)),0))=1),--($E$14:$E$4993=$E3),M$14:M$4993)</f>
        <v>1600</v>
      </c>
      <c r="N3" s="27">
        <f ca="1">SUMPRODUCT(--(SUBTOTAL(3,OFFSET(INDEX($K$14:N$4993,1,1),ROW($K$14:N$4993)-ROW(INDEX($K$14:N$4993,1,1)),0))=1),--($E$14:$E$4993=$E3),N$14:N$4993)</f>
        <v>1700</v>
      </c>
      <c r="O3" s="27">
        <f ca="1">SUMPRODUCT(--(SUBTOTAL(3,OFFSET(INDEX($K$14:O$4993,1,1),ROW($K$14:O$4993)-ROW(INDEX($K$14:O$4993,1,1)),0))=1),--($E$14:$E$4993=$E3),O$14:O$4993)</f>
        <v>1300</v>
      </c>
      <c r="P3" s="27">
        <f ca="1">SUMPRODUCT(--(SUBTOTAL(3,OFFSET(INDEX($K$14:P$4993,1,1),ROW($K$14:P$4993)-ROW(INDEX($K$14:P$4993,1,1)),0))=1),--($E$14:$E$4993=$E3),P$14:P$4993)</f>
        <v>1350</v>
      </c>
      <c r="Q3" s="27">
        <f ca="1">SUMPRODUCT(--(SUBTOTAL(3,OFFSET(INDEX($K$14:Q$4993,1,1),ROW($K$14:Q$4993)-ROW(INDEX($K$14:Q$4993,1,1)),0))=1),--($E$14:$E$4993=$E3),Q$14:Q$4993)</f>
        <v>2150</v>
      </c>
      <c r="R3" s="27">
        <f ca="1">SUMPRODUCT(--(SUBTOTAL(3,OFFSET(INDEX($K$14:R$4993,1,1),ROW($K$14:R$4993)-ROW(INDEX($K$14:R$4993,1,1)),0))=1),--($E$14:$E$4993=$E3),R$14:R$4993)</f>
        <v>9350</v>
      </c>
      <c r="S3" s="27">
        <f ca="1">SUMPRODUCT(--(SUBTOTAL(3,OFFSET(INDEX($K$14:S$4993,1,1),ROW($K$14:S$4993)-ROW(INDEX($K$14:S$4993,1,1)),0))=1),--($E$14:$E$4993=$E3),S$14:S$4993)</f>
        <v>950</v>
      </c>
      <c r="T3" s="27">
        <f ca="1">SUMPRODUCT(--(SUBTOTAL(3,OFFSET(INDEX($K$14:T$4993,1,1),ROW($K$14:T$4993)-ROW(INDEX($K$14:T$4993,1,1)),0))=1),--($E$14:$E$4993=$E3),T$14:T$4993)</f>
        <v>5000</v>
      </c>
      <c r="U3" s="27">
        <f ca="1">SUMPRODUCT(--(SUBTOTAL(3,OFFSET(INDEX($K$14:U$4993,1,1),ROW($K$14:U$4993)-ROW(INDEX($K$14:U$4993,1,1)),0))=1),--($E$14:$E$4993=$E3),U$14:U$4993)</f>
        <v>950</v>
      </c>
      <c r="V3" s="27">
        <f ca="1">SUMPRODUCT(--(SUBTOTAL(3,OFFSET(INDEX($K$14:V$4993,1,1),ROW($K$14:V$4993)-ROW(INDEX($K$14:V$4993,1,1)),0))=1),--($E$14:$E$4993=$E3),V$14:V$4993)</f>
        <v>950</v>
      </c>
      <c r="W3" s="27">
        <f ca="1">SUMPRODUCT(--(SUBTOTAL(3,OFFSET(INDEX($K$14:W$4993,1,1),ROW($K$14:W$4993)-ROW(INDEX($K$14:W$4993,1,1)),0))=1),--($E$14:$E$4993=$E3),W$14:W$4993)</f>
        <v>950</v>
      </c>
      <c r="X3" s="27">
        <f ca="1">SUMPRODUCT(--(SUBTOTAL(3,OFFSET(INDEX($K$14:X$4993,1,1),ROW($K$14:X$4993)-ROW(INDEX($K$14:X$4993,1,1)),0))=1),--($E$14:$E$4993=$E3),X$14:X$4993)</f>
        <v>950</v>
      </c>
      <c r="Y3" s="27">
        <f ca="1">SUMPRODUCT(--(SUBTOTAL(3,OFFSET(INDEX($K$14:Y$4993,1,1),ROW($K$14:Y$4993)-ROW(INDEX($K$14:Y$4993,1,1)),0))=1),--($E$14:$E$4993=$E3),Y$14:Y$4993)</f>
        <v>950</v>
      </c>
      <c r="Z3" s="27">
        <f ca="1">SUMPRODUCT(--(SUBTOTAL(3,OFFSET(INDEX($K$14:Z$4993,1,1),ROW($K$14:Z$4993)-ROW(INDEX($K$14:Z$4993,1,1)),0))=1),--($E$14:$E$4993=$E3),Z$14:Z$4993)</f>
        <v>950</v>
      </c>
      <c r="AA3" s="27">
        <f ca="1">SUMPRODUCT(--(SUBTOTAL(3,OFFSET(INDEX($K$14:AA$4993,1,1),ROW($K$14:AA$4993)-ROW(INDEX($K$14:AA$4993,1,1)),0))=1),--($E$14:$E$4993=$E3),AA$14:AA$4993)</f>
        <v>950</v>
      </c>
      <c r="AB3" s="27">
        <f ca="1">SUMPRODUCT(--(SUBTOTAL(3,OFFSET(INDEX($K$14:AB$4993,1,1),ROW($K$14:AB$4993)-ROW(INDEX($K$14:AB$4993,1,1)),0))=1),--($E$14:$E$4993=$E3),AB$14:AB$4993)</f>
        <v>950</v>
      </c>
      <c r="AC3" s="27">
        <f ca="1">SUMPRODUCT(--(SUBTOTAL(3,OFFSET(INDEX($K$14:AC$4993,1,1),ROW($K$14:AC$4993)-ROW(INDEX($K$14:AC$4993,1,1)),0))=1),--($E$14:$E$4993=$E3),AC$14:AC$4993)</f>
        <v>950</v>
      </c>
      <c r="AD3" s="27">
        <f ca="1">SUMPRODUCT(--(SUBTOTAL(3,OFFSET(INDEX($K$14:AD$4993,1,1),ROW($K$14:AD$4993)-ROW(INDEX($K$14:AD$4993,1,1)),0))=1),--($E$14:$E$4993=$E3),AD$14:AD$4993)</f>
        <v>950</v>
      </c>
      <c r="AE3" s="27">
        <f ca="1">SUMPRODUCT(--(SUBTOTAL(3,OFFSET(INDEX($K$14:AE$4993,1,1),ROW($K$14:AE$4993)-ROW(INDEX($K$14:AE$4993,1,1)),0))=1),--($E$14:$E$4993=$E3),AE$14:AE$4993)</f>
        <v>950</v>
      </c>
      <c r="AF3" s="27">
        <f ca="1">SUMPRODUCT(--(SUBTOTAL(3,OFFSET(INDEX($K$14:AF$4993,1,1),ROW($K$14:AF$4993)-ROW(INDEX($K$14:AF$4993,1,1)),0))=1),--($E$14:$E$4993=$E3),AF$14:AF$4993)</f>
        <v>950</v>
      </c>
      <c r="AG3" s="27">
        <f ca="1">SUMPRODUCT(--(SUBTOTAL(3,OFFSET(INDEX($K$14:AG$4993,1,1),ROW($K$14:AG$4993)-ROW(INDEX($K$14:AG$4993,1,1)),0))=1),--($E$14:$E$4993=$E3),AG$14:AG$4993)</f>
        <v>950</v>
      </c>
      <c r="AH3" s="27">
        <f ca="1">SUMPRODUCT(--(SUBTOTAL(3,OFFSET(INDEX($K$14:AH$4993,1,1),ROW($K$14:AH$4993)-ROW(INDEX($K$14:AH$4993,1,1)),0))=1),--($E$14:$E$4993=$E3),AH$14:AH$4993)</f>
        <v>950</v>
      </c>
      <c r="AI3" s="27">
        <f ca="1">SUMPRODUCT(--(SUBTOTAL(3,OFFSET(INDEX($K$14:AI$4993,1,1),ROW($K$14:AI$4993)-ROW(INDEX($K$14:AI$4993,1,1)),0))=1),--($E$14:$E$4993=$E3),AI$14:AI$4993)</f>
        <v>950</v>
      </c>
      <c r="AJ3" s="27">
        <f ca="1">SUMPRODUCT(--(SUBTOTAL(3,OFFSET(INDEX($K$14:AJ$4993,1,1),ROW($K$14:AJ$4993)-ROW(INDEX($K$14:AJ$4993,1,1)),0))=1),--($E$14:$E$4993=$E3),AJ$14:AJ$4993)</f>
        <v>950</v>
      </c>
      <c r="AK3" s="27">
        <f ca="1">SUMPRODUCT(--(SUBTOTAL(3,OFFSET(INDEX($K$14:AK$4993,1,1),ROW($K$14:AK$4993)-ROW(INDEX($K$14:AK$4993,1,1)),0))=1),--($E$14:$E$4993=$E3),AK$14:AK$4993)</f>
        <v>950</v>
      </c>
      <c r="AL3" s="27">
        <f ca="1">SUMPRODUCT(--(SUBTOTAL(3,OFFSET(INDEX($K$14:AL$4993,1,1),ROW($K$14:AL$4993)-ROW(INDEX($K$14:AL$4993,1,1)),0))=1),--($E$14:$E$4993=$E3),AL$14:AL$4993)</f>
        <v>950</v>
      </c>
      <c r="AM3" s="27">
        <f ca="1">SUMPRODUCT(--(SUBTOTAL(3,OFFSET(INDEX($K$14:AM$4993,1,1),ROW($K$14:AM$4993)-ROW(INDEX($K$14:AM$4993,1,1)),0))=1),--($E$14:$E$4993=$E3),AM$14:AM$4993)</f>
        <v>950</v>
      </c>
      <c r="AN3" s="27">
        <f ca="1">SUMPRODUCT(--(SUBTOTAL(3,OFFSET(INDEX($K$14:AN$4993,1,1),ROW($K$14:AN$4993)-ROW(INDEX($K$14:AN$4993,1,1)),0))=1),--($E$14:$E$4993=$E3),AN$14:AN$4993)</f>
        <v>950</v>
      </c>
      <c r="AO3" s="27">
        <f ca="1">SUMPRODUCT(--(SUBTOTAL(3,OFFSET(INDEX($K$14:AO$4993,1,1),ROW($K$14:AO$4993)-ROW(INDEX($K$14:AO$4993,1,1)),0))=1),--($E$14:$E$4993=$E3),AO$14:AO$4993)</f>
        <v>950</v>
      </c>
      <c r="AP3" s="27">
        <f ca="1">SUMPRODUCT(--(SUBTOTAL(3,OFFSET(INDEX($K$14:AP$4993,1,1),ROW($K$14:AP$4993)-ROW(INDEX($K$14:AP$4993,1,1)),0))=1),--($E$14:$E$4993=$E3),AP$14:AP$4993)</f>
        <v>950</v>
      </c>
      <c r="AQ3" s="27">
        <f ca="1">SUMPRODUCT(--(SUBTOTAL(3,OFFSET(INDEX($K$14:AQ$4993,1,1),ROW($K$14:AQ$4993)-ROW(INDEX($K$14:AQ$4993,1,1)),0))=1),--($E$14:$E$4993=$E3),AQ$14:AQ$4993)</f>
        <v>950</v>
      </c>
      <c r="AR3" s="27">
        <f ca="1">SUMPRODUCT(--(SUBTOTAL(3,OFFSET(INDEX($K$14:AR$4993,1,1),ROW($K$14:AR$4993)-ROW(INDEX($K$14:AR$4993,1,1)),0))=1),--($E$14:$E$4993=$E3),AR$14:AR$4993)</f>
        <v>950</v>
      </c>
      <c r="AS3" s="27">
        <f ca="1">SUMPRODUCT(--(SUBTOTAL(3,OFFSET(INDEX($K$14:AS$4993,1,1),ROW($K$14:AS$4993)-ROW(INDEX($K$14:AS$4993,1,1)),0))=1),--($E$14:$E$4993=$E3),AS$14:AS$4993)</f>
        <v>950</v>
      </c>
      <c r="AT3" s="27">
        <f ca="1">SUMPRODUCT(--(SUBTOTAL(3,OFFSET(INDEX($K$14:AT$4993,1,1),ROW($K$14:AT$4993)-ROW(INDEX($K$14:AT$4993,1,1)),0))=1),--($E$14:$E$4993=$E3),AT$14:AT$4993)</f>
        <v>950</v>
      </c>
      <c r="AU3" s="27">
        <f ca="1">SUMPRODUCT(--(SUBTOTAL(3,OFFSET(INDEX($K$14:AU$4993,1,1),ROW($K$14:AU$4993)-ROW(INDEX($K$14:AU$4993,1,1)),0))=1),--($E$14:$E$4993=$E3),AU$14:AU$4993)</f>
        <v>950</v>
      </c>
      <c r="AV3" s="27">
        <f ca="1">SUMPRODUCT(--(SUBTOTAL(3,OFFSET(INDEX($K$14:AV$4993,1,1),ROW($K$14:AV$4993)-ROW(INDEX($K$14:AV$4993,1,1)),0))=1),--($E$14:$E$4993=$E3),AV$14:AV$4993)</f>
        <v>950</v>
      </c>
      <c r="AW3" s="27">
        <f ca="1">SUMPRODUCT(--(SUBTOTAL(3,OFFSET(INDEX($K$14:AW$4993,1,1),ROW($K$14:AW$4993)-ROW(INDEX($K$14:AW$4993,1,1)),0))=1),--($E$14:$E$4993=$E3),AW$14:AW$4993)</f>
        <v>950</v>
      </c>
      <c r="AX3" s="27">
        <f ca="1">SUMPRODUCT(--(SUBTOTAL(3,OFFSET(INDEX($K$14:AX$4993,1,1),ROW($K$14:AX$4993)-ROW(INDEX($K$14:AX$4993,1,1)),0))=1),--($E$14:$E$4993=$E3),AX$14:AX$4993)</f>
        <v>950</v>
      </c>
      <c r="AY3" s="27">
        <f ca="1">SUMPRODUCT(--(SUBTOTAL(3,OFFSET(INDEX($K$14:AY$4993,1,1),ROW($K$14:AY$4993)-ROW(INDEX($K$14:AY$4993,1,1)),0))=1),--($E$14:$E$4993=$E3),AY$14:AY$4993)</f>
        <v>950</v>
      </c>
      <c r="AZ3" s="27">
        <f ca="1">SUMPRODUCT(--(SUBTOTAL(3,OFFSET(INDEX($K$14:AZ$4993,1,1),ROW($K$14:AZ$4993)-ROW(INDEX($K$14:AZ$4993,1,1)),0))=1),--($E$14:$E$4993=$E3),AZ$14:AZ$4993)</f>
        <v>950</v>
      </c>
      <c r="BA3" s="27">
        <f ca="1">SUMPRODUCT(--(SUBTOTAL(3,OFFSET(INDEX($K$14:BA$4993,1,1),ROW($K$14:BA$4993)-ROW(INDEX($K$14:BA$4993,1,1)),0))=1),--($E$14:$E$4993=$E3),BA$14:BA$4993)</f>
        <v>950</v>
      </c>
      <c r="BB3" s="27">
        <f ca="1">SUMPRODUCT(--(SUBTOTAL(3,OFFSET(INDEX($K$14:BB$4993,1,1),ROW($K$14:BB$4993)-ROW(INDEX($K$14:BB$4993,1,1)),0))=1),--($E$14:$E$4993=$E3),BB$14:BB$4993)</f>
        <v>950</v>
      </c>
      <c r="BC3" s="27">
        <f ca="1">SUMPRODUCT(--(SUBTOTAL(3,OFFSET(INDEX($K$14:BC$4993,1,1),ROW($K$14:BC$4993)-ROW(INDEX($K$14:BC$4993,1,1)),0))=1),--($E$14:$E$4993=$E3),BC$14:BC$4993)</f>
        <v>950</v>
      </c>
      <c r="BD3" s="27">
        <f ca="1">SUMPRODUCT(--(SUBTOTAL(3,OFFSET(INDEX($K$14:BD$4993,1,1),ROW($K$14:BD$4993)-ROW(INDEX($K$14:BD$4993,1,1)),0))=1),--($E$14:$E$4993=$E3),BD$14:BD$4993)</f>
        <v>950</v>
      </c>
      <c r="BE3" s="27">
        <f ca="1">SUMPRODUCT(--(SUBTOTAL(3,OFFSET(INDEX($K$14:BE$4993,1,1),ROW($K$14:BE$4993)-ROW(INDEX($K$14:BE$4993,1,1)),0))=1),--($E$14:$E$4993=$E3),BE$14:BE$4993)</f>
        <v>950</v>
      </c>
      <c r="BF3" s="27">
        <f ca="1">SUMPRODUCT(--(SUBTOTAL(3,OFFSET(INDEX($K$14:BF$4993,1,1),ROW($K$14:BF$4993)-ROW(INDEX($K$14:BF$4993,1,1)),0))=1),--($E$14:$E$4993=$E3),BF$14:BF$4993)</f>
        <v>950</v>
      </c>
      <c r="BG3" s="27">
        <f ca="1">SUMPRODUCT(--(SUBTOTAL(3,OFFSET(INDEX($K$14:BG$4993,1,1),ROW($K$14:BG$4993)-ROW(INDEX($K$14:BG$4993,1,1)),0))=1),--($E$14:$E$4993=$E3),BG$14:BG$4993)</f>
        <v>950</v>
      </c>
      <c r="BH3" s="27">
        <f ca="1">SUMPRODUCT(--(SUBTOTAL(3,OFFSET(INDEX($K$14:BH$4993,1,1),ROW($K$14:BH$4993)-ROW(INDEX($K$14:BH$4993,1,1)),0))=1),--($E$14:$E$4993=$E3),BH$14:BH$4993)</f>
        <v>950</v>
      </c>
      <c r="BI3" s="27">
        <f ca="1">SUMPRODUCT(--(SUBTOTAL(3,OFFSET(INDEX($K$14:BI$4993,1,1),ROW($K$14:BI$4993)-ROW(INDEX($K$14:BI$4993,1,1)),0))=1),--($E$14:$E$4993=$E3),BI$14:BI$4993)</f>
        <v>950</v>
      </c>
      <c r="BJ3" s="27">
        <f ca="1">SUMPRODUCT(--(SUBTOTAL(3,OFFSET(INDEX($K$14:BJ$4993,1,1),ROW($K$14:BJ$4993)-ROW(INDEX($K$14:BJ$4993,1,1)),0))=1),--($E$14:$E$4993=$E3),BJ$14:BJ$4993)</f>
        <v>950</v>
      </c>
      <c r="BK3" s="27">
        <f ca="1">SUMPRODUCT(--(SUBTOTAL(3,OFFSET(INDEX($K$14:BK$4993,1,1),ROW($K$14:BK$4993)-ROW(INDEX($K$14:BK$4993,1,1)),0))=1),--($E$14:$E$4993=$E3),BK$14:BK$4993)</f>
        <v>950</v>
      </c>
      <c r="BL3" s="27">
        <f ca="1">SUMPRODUCT(--(SUBTOTAL(3,OFFSET(INDEX($K$14:BL$4993,1,1),ROW($K$14:BL$4993)-ROW(INDEX($K$14:BL$4993,1,1)),0))=1),--($E$14:$E$4993=$E3),BL$14:BL$4993)</f>
        <v>950</v>
      </c>
      <c r="BM3" s="27">
        <f ca="1">SUMPRODUCT(--(SUBTOTAL(3,OFFSET(INDEX($K$14:BM$4993,1,1),ROW($K$14:BM$4993)-ROW(INDEX($K$14:BM$4993,1,1)),0))=1),--($E$14:$E$4993=$E3),BM$14:BM$4993)</f>
        <v>950</v>
      </c>
      <c r="BO3" s="27">
        <f>SUM(F3:Q3)</f>
        <v>24150</v>
      </c>
      <c r="BP3" s="27">
        <f>SUM(R3:AC3)</f>
        <v>23850</v>
      </c>
      <c r="BQ3" s="27">
        <f>SUM(AD3:AO3)</f>
        <v>11400</v>
      </c>
      <c r="BR3" s="27">
        <f>SUM(AP3:BA3)</f>
        <v>11400</v>
      </c>
      <c r="BS3" s="27">
        <f>SUM(BB3:BM3)</f>
        <v>11400</v>
      </c>
      <c r="BT3" s="27">
        <f>SUM(F3:BM3)</f>
        <v>82200</v>
      </c>
    </row>
    <row r="4" spans="2:72" s="23" customFormat="1" ht="15">
      <c r="B4" s="24"/>
      <c r="C4" s="32"/>
      <c r="D4" s="24" t="s">
        <v>33</v>
      </c>
      <c r="E4" s="32" t="s">
        <v>75</v>
      </c>
      <c r="F4" s="60">
        <f ca="1">SUMPRODUCT(--(SUBTOTAL(3,OFFSET(INDEX(F$14:$K$4993,1,1),ROW(F$14:$K$4993)-ROW(INDEX(F$14:$K$4993,1,1)),0))=1),--($D$14:$D$4993=$D4),F$14:F$4993)</f>
        <v>281500</v>
      </c>
      <c r="G4" s="60">
        <f ca="1">SUMPRODUCT(--(SUBTOTAL(3,OFFSET(INDEX(G$14:$K$4993,1,1),ROW(G$14:$K$4993)-ROW(INDEX(G$14:$K$4993,1,1)),0))=1),--($D$14:$D$4993=$D4),G$14:G$4993)</f>
        <v>75900</v>
      </c>
      <c r="H4" s="60">
        <f ca="1">SUMPRODUCT(--(SUBTOTAL(3,OFFSET(INDEX(H$14:$K$4993,1,1),ROW(H$14:$K$4993)-ROW(INDEX(H$14:$K$4993,1,1)),0))=1),--($D$14:$D$4993=$D4),H$14:H$4993)</f>
        <v>77550</v>
      </c>
      <c r="I4" s="60">
        <f ca="1">SUMPRODUCT(--(SUBTOTAL(3,OFFSET(INDEX(I$14:$K$4993,1,1),ROW(I$14:$K$4993)-ROW(INDEX(I$14:$K$4993,1,1)),0))=1),--($D$14:$D$4993=$D4),I$14:I$4993)</f>
        <v>54450</v>
      </c>
      <c r="J4" s="60">
        <f ca="1">SUMPRODUCT(--(SUBTOTAL(3,OFFSET(INDEX(J$14:$K$4993,1,1),ROW(J$14:$K$4993)-ROW(INDEX(J$14:$K$4993,1,1)),0))=1),--($D$14:$D$4993=$D4),J$14:J$4993)</f>
        <v>44550</v>
      </c>
      <c r="K4" s="60">
        <f ca="1">SUMPRODUCT(--(SUBTOTAL(3,OFFSET(INDEX(K$14:$K$4993,1,1),ROW(K$14:$K$4993)-ROW(INDEX(K$14:$K$4993,1,1)),0))=1),--($D$14:$D$4993=$D4),K$14:K$4993)</f>
        <v>46200</v>
      </c>
      <c r="L4" s="60">
        <f ca="1">SUMPRODUCT(--(SUBTOTAL(3,OFFSET(INDEX($K$14:L$4993,1,1),ROW($K$14:L$4993)-ROW(INDEX($K$14:L$4993,1,1)),0))=1),--($D$14:$D$4993=$D4),L$14:L$4993)</f>
        <v>51000</v>
      </c>
      <c r="M4" s="60">
        <f ca="1">SUMPRODUCT(--(SUBTOTAL(3,OFFSET(INDEX($K$14:M$4993,1,1),ROW($K$14:M$4993)-ROW(INDEX($K$14:M$4993,1,1)),0))=1),--($D$14:$D$4993=$D4),M$14:M$4993)</f>
        <v>54400</v>
      </c>
      <c r="N4" s="60">
        <f ca="1">SUMPRODUCT(--(SUBTOTAL(3,OFFSET(INDEX($K$14:N$4993,1,1),ROW($K$14:N$4993)-ROW(INDEX($K$14:N$4993,1,1)),0))=1),--($D$14:$D$4993=$D4),N$14:N$4993)</f>
        <v>57800</v>
      </c>
      <c r="O4" s="60">
        <f ca="1">SUMPRODUCT(--(SUBTOTAL(3,OFFSET(INDEX($K$14:O$4993,1,1),ROW($K$14:O$4993)-ROW(INDEX($K$14:O$4993,1,1)),0))=1),--($D$14:$D$4993=$D4),O$14:O$4993)</f>
        <v>45500</v>
      </c>
      <c r="P4" s="60">
        <f ca="1">SUMPRODUCT(--(SUBTOTAL(3,OFFSET(INDEX($K$14:P$4993,1,1),ROW($K$14:P$4993)-ROW(INDEX($K$14:P$4993,1,1)),0))=1),--($D$14:$D$4993=$D4),P$14:P$4993)</f>
        <v>47250</v>
      </c>
      <c r="Q4" s="60">
        <f ca="1">SUMPRODUCT(--(SUBTOTAL(3,OFFSET(INDEX($K$14:Q$4993,1,1),ROW($K$14:Q$4993)-ROW(INDEX($K$14:Q$4993,1,1)),0))=1),--($D$14:$D$4993=$D4),Q$14:Q$4993)</f>
        <v>75250</v>
      </c>
      <c r="R4" s="60">
        <f ca="1">SUMPRODUCT(--(SUBTOTAL(3,OFFSET(INDEX($K$14:R$4993,1,1),ROW($K$14:R$4993)-ROW(INDEX($K$14:R$4993,1,1)),0))=1),--($D$14:$D$4993=$D4),R$14:R$4993)</f>
        <v>317200</v>
      </c>
      <c r="S4" s="60">
        <f ca="1">SUMPRODUCT(--(SUBTOTAL(3,OFFSET(INDEX($K$14:S$4993,1,1),ROW($K$14:S$4993)-ROW(INDEX($K$14:S$4993,1,1)),0))=1),--($D$14:$D$4993=$D4),S$14:S$4993)</f>
        <v>33250</v>
      </c>
      <c r="T4" s="60">
        <f ca="1">SUMPRODUCT(--(SUBTOTAL(3,OFFSET(INDEX($K$14:T$4993,1,1),ROW($K$14:T$4993)-ROW(INDEX($K$14:T$4993,1,1)),0))=1),--($D$14:$D$4993=$D4),T$14:T$4993)</f>
        <v>175000</v>
      </c>
      <c r="U4" s="60">
        <f ca="1">SUMPRODUCT(--(SUBTOTAL(3,OFFSET(INDEX($K$14:U$4993,1,1),ROW($K$14:U$4993)-ROW(INDEX($K$14:U$4993,1,1)),0))=1),--($D$14:$D$4993=$D4),U$14:U$4993)</f>
        <v>33250</v>
      </c>
      <c r="V4" s="60">
        <f ca="1">SUMPRODUCT(--(SUBTOTAL(3,OFFSET(INDEX($K$14:V$4993,1,1),ROW($K$14:V$4993)-ROW(INDEX($K$14:V$4993,1,1)),0))=1),--($D$14:$D$4993=$D4),V$14:V$4993)</f>
        <v>33250</v>
      </c>
      <c r="W4" s="60">
        <f ca="1">SUMPRODUCT(--(SUBTOTAL(3,OFFSET(INDEX($K$14:W$4993,1,1),ROW($K$14:W$4993)-ROW(INDEX($K$14:W$4993,1,1)),0))=1),--($D$14:$D$4993=$D4),W$14:W$4993)</f>
        <v>33250</v>
      </c>
      <c r="X4" s="60">
        <f ca="1">SUMPRODUCT(--(SUBTOTAL(3,OFFSET(INDEX($K$14:X$4993,1,1),ROW($K$14:X$4993)-ROW(INDEX($K$14:X$4993,1,1)),0))=1),--($D$14:$D$4993=$D4),X$14:X$4993)</f>
        <v>33250</v>
      </c>
      <c r="Y4" s="60">
        <f ca="1">SUMPRODUCT(--(SUBTOTAL(3,OFFSET(INDEX($K$14:Y$4993,1,1),ROW($K$14:Y$4993)-ROW(INDEX($K$14:Y$4993,1,1)),0))=1),--($D$14:$D$4993=$D4),Y$14:Y$4993)</f>
        <v>33250</v>
      </c>
      <c r="Z4" s="60">
        <f ca="1">SUMPRODUCT(--(SUBTOTAL(3,OFFSET(INDEX($K$14:Z$4993,1,1),ROW($K$14:Z$4993)-ROW(INDEX($K$14:Z$4993,1,1)),0))=1),--($D$14:$D$4993=$D4),Z$14:Z$4993)</f>
        <v>33250</v>
      </c>
      <c r="AA4" s="60">
        <f ca="1">SUMPRODUCT(--(SUBTOTAL(3,OFFSET(INDEX($K$14:AA$4993,1,1),ROW($K$14:AA$4993)-ROW(INDEX($K$14:AA$4993,1,1)),0))=1),--($D$14:$D$4993=$D4),AA$14:AA$4993)</f>
        <v>33250</v>
      </c>
      <c r="AB4" s="60">
        <f ca="1">SUMPRODUCT(--(SUBTOTAL(3,OFFSET(INDEX($K$14:AB$4993,1,1),ROW($K$14:AB$4993)-ROW(INDEX($K$14:AB$4993,1,1)),0))=1),--($D$14:$D$4993=$D4),AB$14:AB$4993)</f>
        <v>33250</v>
      </c>
      <c r="AC4" s="60">
        <f ca="1">SUMPRODUCT(--(SUBTOTAL(3,OFFSET(INDEX($K$14:AC$4993,1,1),ROW($K$14:AC$4993)-ROW(INDEX($K$14:AC$4993,1,1)),0))=1),--($D$14:$D$4993=$D4),AC$14:AC$4993)</f>
        <v>33250</v>
      </c>
      <c r="AD4" s="60">
        <f ca="1">SUMPRODUCT(--(SUBTOTAL(3,OFFSET(INDEX($K$14:AD$4993,1,1),ROW($K$14:AD$4993)-ROW(INDEX($K$14:AD$4993,1,1)),0))=1),--($D$14:$D$4993=$D4),AD$14:AD$4993)</f>
        <v>33250</v>
      </c>
      <c r="AE4" s="60">
        <f ca="1">SUMPRODUCT(--(SUBTOTAL(3,OFFSET(INDEX($K$14:AE$4993,1,1),ROW($K$14:AE$4993)-ROW(INDEX($K$14:AE$4993,1,1)),0))=1),--($D$14:$D$4993=$D4),AE$14:AE$4993)</f>
        <v>33250</v>
      </c>
      <c r="AF4" s="60">
        <f ca="1">SUMPRODUCT(--(SUBTOTAL(3,OFFSET(INDEX($K$14:AF$4993,1,1),ROW($K$14:AF$4993)-ROW(INDEX($K$14:AF$4993,1,1)),0))=1),--($D$14:$D$4993=$D4),AF$14:AF$4993)</f>
        <v>33250</v>
      </c>
      <c r="AG4" s="60">
        <f ca="1">SUMPRODUCT(--(SUBTOTAL(3,OFFSET(INDEX($K$14:AG$4993,1,1),ROW($K$14:AG$4993)-ROW(INDEX($K$14:AG$4993,1,1)),0))=1),--($D$14:$D$4993=$D4),AG$14:AG$4993)</f>
        <v>33250</v>
      </c>
      <c r="AH4" s="60">
        <f ca="1">SUMPRODUCT(--(SUBTOTAL(3,OFFSET(INDEX($K$14:AH$4993,1,1),ROW($K$14:AH$4993)-ROW(INDEX($K$14:AH$4993,1,1)),0))=1),--($D$14:$D$4993=$D4),AH$14:AH$4993)</f>
        <v>33250</v>
      </c>
      <c r="AI4" s="60">
        <f ca="1">SUMPRODUCT(--(SUBTOTAL(3,OFFSET(INDEX($K$14:AI$4993,1,1),ROW($K$14:AI$4993)-ROW(INDEX($K$14:AI$4993,1,1)),0))=1),--($D$14:$D$4993=$D4),AI$14:AI$4993)</f>
        <v>33250</v>
      </c>
      <c r="AJ4" s="60">
        <f ca="1">SUMPRODUCT(--(SUBTOTAL(3,OFFSET(INDEX($K$14:AJ$4993,1,1),ROW($K$14:AJ$4993)-ROW(INDEX($K$14:AJ$4993,1,1)),0))=1),--($D$14:$D$4993=$D4),AJ$14:AJ$4993)</f>
        <v>33250</v>
      </c>
      <c r="AK4" s="60">
        <f ca="1">SUMPRODUCT(--(SUBTOTAL(3,OFFSET(INDEX($K$14:AK$4993,1,1),ROW($K$14:AK$4993)-ROW(INDEX($K$14:AK$4993,1,1)),0))=1),--($D$14:$D$4993=$D4),AK$14:AK$4993)</f>
        <v>33250</v>
      </c>
      <c r="AL4" s="60">
        <f ca="1">SUMPRODUCT(--(SUBTOTAL(3,OFFSET(INDEX($K$14:AL$4993,1,1),ROW($K$14:AL$4993)-ROW(INDEX($K$14:AL$4993,1,1)),0))=1),--($D$14:$D$4993=$D4),AL$14:AL$4993)</f>
        <v>33250</v>
      </c>
      <c r="AM4" s="60">
        <f ca="1">SUMPRODUCT(--(SUBTOTAL(3,OFFSET(INDEX($K$14:AM$4993,1,1),ROW($K$14:AM$4993)-ROW(INDEX($K$14:AM$4993,1,1)),0))=1),--($D$14:$D$4993=$D4),AM$14:AM$4993)</f>
        <v>33250</v>
      </c>
      <c r="AN4" s="60">
        <f ca="1">SUMPRODUCT(--(SUBTOTAL(3,OFFSET(INDEX($K$14:AN$4993,1,1),ROW($K$14:AN$4993)-ROW(INDEX($K$14:AN$4993,1,1)),0))=1),--($D$14:$D$4993=$D4),AN$14:AN$4993)</f>
        <v>33250</v>
      </c>
      <c r="AO4" s="60">
        <f ca="1">SUMPRODUCT(--(SUBTOTAL(3,OFFSET(INDEX($K$14:AO$4993,1,1),ROW($K$14:AO$4993)-ROW(INDEX($K$14:AO$4993,1,1)),0))=1),--($D$14:$D$4993=$D4),AO$14:AO$4993)</f>
        <v>33250</v>
      </c>
      <c r="AP4" s="60">
        <f ca="1">SUMPRODUCT(--(SUBTOTAL(3,OFFSET(INDEX($K$14:AP$4993,1,1),ROW($K$14:AP$4993)-ROW(INDEX($K$14:AP$4993,1,1)),0))=1),--($D$14:$D$4993=$D4),AP$14:AP$4993)</f>
        <v>33250</v>
      </c>
      <c r="AQ4" s="60">
        <f ca="1">SUMPRODUCT(--(SUBTOTAL(3,OFFSET(INDEX($K$14:AQ$4993,1,1),ROW($K$14:AQ$4993)-ROW(INDEX($K$14:AQ$4993,1,1)),0))=1),--($D$14:$D$4993=$D4),AQ$14:AQ$4993)</f>
        <v>33250</v>
      </c>
      <c r="AR4" s="60">
        <f ca="1">SUMPRODUCT(--(SUBTOTAL(3,OFFSET(INDEX($K$14:AR$4993,1,1),ROW($K$14:AR$4993)-ROW(INDEX($K$14:AR$4993,1,1)),0))=1),--($D$14:$D$4993=$D4),AR$14:AR$4993)</f>
        <v>33250</v>
      </c>
      <c r="AS4" s="60">
        <f ca="1">SUMPRODUCT(--(SUBTOTAL(3,OFFSET(INDEX($K$14:AS$4993,1,1),ROW($K$14:AS$4993)-ROW(INDEX($K$14:AS$4993,1,1)),0))=1),--($D$14:$D$4993=$D4),AS$14:AS$4993)</f>
        <v>33250</v>
      </c>
      <c r="AT4" s="60">
        <f ca="1">SUMPRODUCT(--(SUBTOTAL(3,OFFSET(INDEX($K$14:AT$4993,1,1),ROW($K$14:AT$4993)-ROW(INDEX($K$14:AT$4993,1,1)),0))=1),--($D$14:$D$4993=$D4),AT$14:AT$4993)</f>
        <v>33250</v>
      </c>
      <c r="AU4" s="60">
        <f ca="1">SUMPRODUCT(--(SUBTOTAL(3,OFFSET(INDEX($K$14:AU$4993,1,1),ROW($K$14:AU$4993)-ROW(INDEX($K$14:AU$4993,1,1)),0))=1),--($D$14:$D$4993=$D4),AU$14:AU$4993)</f>
        <v>33250</v>
      </c>
      <c r="AV4" s="60">
        <f ca="1">SUMPRODUCT(--(SUBTOTAL(3,OFFSET(INDEX($K$14:AV$4993,1,1),ROW($K$14:AV$4993)-ROW(INDEX($K$14:AV$4993,1,1)),0))=1),--($D$14:$D$4993=$D4),AV$14:AV$4993)</f>
        <v>33250</v>
      </c>
      <c r="AW4" s="60">
        <f ca="1">SUMPRODUCT(--(SUBTOTAL(3,OFFSET(INDEX($K$14:AW$4993,1,1),ROW($K$14:AW$4993)-ROW(INDEX($K$14:AW$4993,1,1)),0))=1),--($D$14:$D$4993=$D4),AW$14:AW$4993)</f>
        <v>33250</v>
      </c>
      <c r="AX4" s="60">
        <f ca="1">SUMPRODUCT(--(SUBTOTAL(3,OFFSET(INDEX($K$14:AX$4993,1,1),ROW($K$14:AX$4993)-ROW(INDEX($K$14:AX$4993,1,1)),0))=1),--($D$14:$D$4993=$D4),AX$14:AX$4993)</f>
        <v>33250</v>
      </c>
      <c r="AY4" s="60">
        <f ca="1">SUMPRODUCT(--(SUBTOTAL(3,OFFSET(INDEX($K$14:AY$4993,1,1),ROW($K$14:AY$4993)-ROW(INDEX($K$14:AY$4993,1,1)),0))=1),--($D$14:$D$4993=$D4),AY$14:AY$4993)</f>
        <v>33250</v>
      </c>
      <c r="AZ4" s="60">
        <f ca="1">SUMPRODUCT(--(SUBTOTAL(3,OFFSET(INDEX($K$14:AZ$4993,1,1),ROW($K$14:AZ$4993)-ROW(INDEX($K$14:AZ$4993,1,1)),0))=1),--($D$14:$D$4993=$D4),AZ$14:AZ$4993)</f>
        <v>33250</v>
      </c>
      <c r="BA4" s="60">
        <f ca="1">SUMPRODUCT(--(SUBTOTAL(3,OFFSET(INDEX($K$14:BA$4993,1,1),ROW($K$14:BA$4993)-ROW(INDEX($K$14:BA$4993,1,1)),0))=1),--($D$14:$D$4993=$D4),BA$14:BA$4993)</f>
        <v>33250</v>
      </c>
      <c r="BB4" s="60">
        <f ca="1">SUMPRODUCT(--(SUBTOTAL(3,OFFSET(INDEX($K$14:BB$4993,1,1),ROW($K$14:BB$4993)-ROW(INDEX($K$14:BB$4993,1,1)),0))=1),--($D$14:$D$4993=$D4),BB$14:BB$4993)</f>
        <v>33250</v>
      </c>
      <c r="BC4" s="60">
        <f ca="1">SUMPRODUCT(--(SUBTOTAL(3,OFFSET(INDEX($K$14:BC$4993,1,1),ROW($K$14:BC$4993)-ROW(INDEX($K$14:BC$4993,1,1)),0))=1),--($D$14:$D$4993=$D4),BC$14:BC$4993)</f>
        <v>33250</v>
      </c>
      <c r="BD4" s="60">
        <f ca="1">SUMPRODUCT(--(SUBTOTAL(3,OFFSET(INDEX($K$14:BD$4993,1,1),ROW($K$14:BD$4993)-ROW(INDEX($K$14:BD$4993,1,1)),0))=1),--($D$14:$D$4993=$D4),BD$14:BD$4993)</f>
        <v>33250</v>
      </c>
      <c r="BE4" s="60">
        <f ca="1">SUMPRODUCT(--(SUBTOTAL(3,OFFSET(INDEX($K$14:BE$4993,1,1),ROW($K$14:BE$4993)-ROW(INDEX($K$14:BE$4993,1,1)),0))=1),--($D$14:$D$4993=$D4),BE$14:BE$4993)</f>
        <v>33250</v>
      </c>
      <c r="BF4" s="60">
        <f ca="1">SUMPRODUCT(--(SUBTOTAL(3,OFFSET(INDEX($K$14:BF$4993,1,1),ROW($K$14:BF$4993)-ROW(INDEX($K$14:BF$4993,1,1)),0))=1),--($D$14:$D$4993=$D4),BF$14:BF$4993)</f>
        <v>33250</v>
      </c>
      <c r="BG4" s="60">
        <f ca="1">SUMPRODUCT(--(SUBTOTAL(3,OFFSET(INDEX($K$14:BG$4993,1,1),ROW($K$14:BG$4993)-ROW(INDEX($K$14:BG$4993,1,1)),0))=1),--($D$14:$D$4993=$D4),BG$14:BG$4993)</f>
        <v>33250</v>
      </c>
      <c r="BH4" s="60">
        <f ca="1">SUMPRODUCT(--(SUBTOTAL(3,OFFSET(INDEX($K$14:BH$4993,1,1),ROW($K$14:BH$4993)-ROW(INDEX($K$14:BH$4993,1,1)),0))=1),--($D$14:$D$4993=$D4),BH$14:BH$4993)</f>
        <v>33250</v>
      </c>
      <c r="BI4" s="60">
        <f ca="1">SUMPRODUCT(--(SUBTOTAL(3,OFFSET(INDEX($K$14:BI$4993,1,1),ROW($K$14:BI$4993)-ROW(INDEX($K$14:BI$4993,1,1)),0))=1),--($D$14:$D$4993=$D4),BI$14:BI$4993)</f>
        <v>33250</v>
      </c>
      <c r="BJ4" s="60">
        <f ca="1">SUMPRODUCT(--(SUBTOTAL(3,OFFSET(INDEX($K$14:BJ$4993,1,1),ROW($K$14:BJ$4993)-ROW(INDEX($K$14:BJ$4993,1,1)),0))=1),--($D$14:$D$4993=$D4),BJ$14:BJ$4993)</f>
        <v>33250</v>
      </c>
      <c r="BK4" s="60">
        <f ca="1">SUMPRODUCT(--(SUBTOTAL(3,OFFSET(INDEX($K$14:BK$4993,1,1),ROW($K$14:BK$4993)-ROW(INDEX($K$14:BK$4993,1,1)),0))=1),--($D$14:$D$4993=$D4),BK$14:BK$4993)</f>
        <v>33250</v>
      </c>
      <c r="BL4" s="60">
        <f ca="1">SUMPRODUCT(--(SUBTOTAL(3,OFFSET(INDEX($K$14:BL$4993,1,1),ROW($K$14:BL$4993)-ROW(INDEX($K$14:BL$4993,1,1)),0))=1),--($D$14:$D$4993=$D4),BL$14:BL$4993)</f>
        <v>33250</v>
      </c>
      <c r="BM4" s="60">
        <f ca="1">SUMPRODUCT(--(SUBTOTAL(3,OFFSET(INDEX($K$14:BM$4993,1,1),ROW($K$14:BM$4993)-ROW(INDEX($K$14:BM$4993,1,1)),0))=1),--($D$14:$D$4993=$D4),BM$14:BM$4993)</f>
        <v>33250</v>
      </c>
      <c r="BO4" s="60">
        <f aca="true" t="shared" si="0" ref="BO4:BO10">SUM(F4:Q4)</f>
        <v>911350</v>
      </c>
      <c r="BP4" s="60">
        <f aca="true" t="shared" si="1" ref="BP4:BP10">SUM(R4:AC4)</f>
        <v>824700</v>
      </c>
      <c r="BQ4" s="60">
        <f aca="true" t="shared" si="2" ref="BQ4:BQ10">SUM(AD4:AO4)</f>
        <v>399000</v>
      </c>
      <c r="BR4" s="60">
        <f aca="true" t="shared" si="3" ref="BR4:BR10">SUM(AP4:BA4)</f>
        <v>399000</v>
      </c>
      <c r="BS4" s="60">
        <f aca="true" t="shared" si="4" ref="BS4:BS10">SUM(BB4:BM4)</f>
        <v>399000</v>
      </c>
      <c r="BT4" s="60">
        <f aca="true" t="shared" si="5" ref="BT4:BT10">SUM(F4:BM4)</f>
        <v>2933050</v>
      </c>
    </row>
    <row r="5" spans="2:72" s="23" customFormat="1" ht="15">
      <c r="B5" s="24"/>
      <c r="C5" s="32"/>
      <c r="D5" s="24" t="s">
        <v>35</v>
      </c>
      <c r="E5" s="32" t="s">
        <v>69</v>
      </c>
      <c r="F5" s="60">
        <f ca="1">SUMPRODUCT(--(SUBTOTAL(3,OFFSET(INDEX(F$14:$K$4993,1,1),ROW(F$14:$K$4993)-ROW(INDEX(F$14:$K$4993,1,1)),0))=1),--($D$14:$D$4993=$D5),F$14:F$4993)</f>
        <v>6000</v>
      </c>
      <c r="G5" s="60">
        <f ca="1">SUMPRODUCT(--(SUBTOTAL(3,OFFSET(INDEX(G$14:$K$4993,1,1),ROW(G$14:$K$4993)-ROW(INDEX(G$14:$K$4993,1,1)),0))=1),--($D$14:$D$4993=$D5),G$14:G$4993)</f>
        <v>6000</v>
      </c>
      <c r="H5" s="60">
        <f ca="1">SUMPRODUCT(--(SUBTOTAL(3,OFFSET(INDEX(H$14:$K$4993,1,1),ROW(H$14:$K$4993)-ROW(INDEX(H$14:$K$4993,1,1)),0))=1),--($D$14:$D$4993=$D5),H$14:H$4993)</f>
        <v>8000</v>
      </c>
      <c r="I5" s="60">
        <f ca="1">SUMPRODUCT(--(SUBTOTAL(3,OFFSET(INDEX(I$14:$K$4993,1,1),ROW(I$14:$K$4993)-ROW(INDEX(I$14:$K$4993,1,1)),0))=1),--($D$14:$D$4993=$D5),I$14:I$4993)</f>
        <v>8000</v>
      </c>
      <c r="J5" s="60">
        <f ca="1">SUMPRODUCT(--(SUBTOTAL(3,OFFSET(INDEX(J$14:$K$4993,1,1),ROW(J$14:$K$4993)-ROW(INDEX(J$14:$K$4993,1,1)),0))=1),--($D$14:$D$4993=$D5),J$14:J$4993)</f>
        <v>8000</v>
      </c>
      <c r="K5" s="60">
        <f ca="1">SUMPRODUCT(--(SUBTOTAL(3,OFFSET(INDEX(K$14:$K$4993,1,1),ROW(K$14:$K$4993)-ROW(INDEX(K$14:$K$4993,1,1)),0))=1),--($D$14:$D$4993=$D5),K$14:K$4993)</f>
        <v>8000</v>
      </c>
      <c r="L5" s="60">
        <f ca="1">SUMPRODUCT(--(SUBTOTAL(3,OFFSET(INDEX($K$14:L$4993,1,1),ROW($K$14:L$4993)-ROW(INDEX($K$14:L$4993,1,1)),0))=1),--($D$14:$D$4993=$D5),L$14:L$4993)</f>
        <v>8000</v>
      </c>
      <c r="M5" s="60">
        <f ca="1">SUMPRODUCT(--(SUBTOTAL(3,OFFSET(INDEX($K$14:M$4993,1,1),ROW($K$14:M$4993)-ROW(INDEX($K$14:M$4993,1,1)),0))=1),--($D$14:$D$4993=$D5),M$14:M$4993)</f>
        <v>8000</v>
      </c>
      <c r="N5" s="60">
        <f ca="1">SUMPRODUCT(--(SUBTOTAL(3,OFFSET(INDEX($K$14:N$4993,1,1),ROW($K$14:N$4993)-ROW(INDEX($K$14:N$4993,1,1)),0))=1),--($D$14:$D$4993=$D5),N$14:N$4993)</f>
        <v>6000</v>
      </c>
      <c r="O5" s="60">
        <f ca="1">SUMPRODUCT(--(SUBTOTAL(3,OFFSET(INDEX($K$14:O$4993,1,1),ROW($K$14:O$4993)-ROW(INDEX($K$14:O$4993,1,1)),0))=1),--($D$14:$D$4993=$D5),O$14:O$4993)</f>
        <v>6000</v>
      </c>
      <c r="P5" s="60">
        <f ca="1">SUMPRODUCT(--(SUBTOTAL(3,OFFSET(INDEX($K$14:P$4993,1,1),ROW($K$14:P$4993)-ROW(INDEX($K$14:P$4993,1,1)),0))=1),--($D$14:$D$4993=$D5),P$14:P$4993)</f>
        <v>6000</v>
      </c>
      <c r="Q5" s="60">
        <f ca="1">SUMPRODUCT(--(SUBTOTAL(3,OFFSET(INDEX($K$14:Q$4993,1,1),ROW($K$14:Q$4993)-ROW(INDEX($K$14:Q$4993,1,1)),0))=1),--($D$14:$D$4993=$D5),Q$14:Q$4993)</f>
        <v>6000</v>
      </c>
      <c r="R5" s="60">
        <f ca="1">SUMPRODUCT(--(SUBTOTAL(3,OFFSET(INDEX($K$14:R$4993,1,1),ROW($K$14:R$4993)-ROW(INDEX($K$14:R$4993,1,1)),0))=1),--($D$14:$D$4993=$D5),R$14:R$4993)</f>
        <v>50000</v>
      </c>
      <c r="S5" s="60">
        <f ca="1">SUMPRODUCT(--(SUBTOTAL(3,OFFSET(INDEX($K$14:S$4993,1,1),ROW($K$14:S$4993)-ROW(INDEX($K$14:S$4993,1,1)),0))=1),--($D$14:$D$4993=$D5),S$14:S$4993)</f>
        <v>2000</v>
      </c>
      <c r="T5" s="60">
        <f ca="1">SUMPRODUCT(--(SUBTOTAL(3,OFFSET(INDEX($K$14:T$4993,1,1),ROW($K$14:T$4993)-ROW(INDEX($K$14:T$4993,1,1)),0))=1),--($D$14:$D$4993=$D5),T$14:T$4993)</f>
        <v>2000</v>
      </c>
      <c r="U5" s="60">
        <f ca="1">SUMPRODUCT(--(SUBTOTAL(3,OFFSET(INDEX($K$14:U$4993,1,1),ROW($K$14:U$4993)-ROW(INDEX($K$14:U$4993,1,1)),0))=1),--($D$14:$D$4993=$D5),U$14:U$4993)</f>
        <v>2000</v>
      </c>
      <c r="V5" s="60">
        <f ca="1">SUMPRODUCT(--(SUBTOTAL(3,OFFSET(INDEX($K$14:V$4993,1,1),ROW($K$14:V$4993)-ROW(INDEX($K$14:V$4993,1,1)),0))=1),--($D$14:$D$4993=$D5),V$14:V$4993)</f>
        <v>2000</v>
      </c>
      <c r="W5" s="60">
        <f ca="1">SUMPRODUCT(--(SUBTOTAL(3,OFFSET(INDEX($K$14:W$4993,1,1),ROW($K$14:W$4993)-ROW(INDEX($K$14:W$4993,1,1)),0))=1),--($D$14:$D$4993=$D5),W$14:W$4993)</f>
        <v>2000</v>
      </c>
      <c r="X5" s="60">
        <f ca="1">SUMPRODUCT(--(SUBTOTAL(3,OFFSET(INDEX($K$14:X$4993,1,1),ROW($K$14:X$4993)-ROW(INDEX($K$14:X$4993,1,1)),0))=1),--($D$14:$D$4993=$D5),X$14:X$4993)</f>
        <v>2000</v>
      </c>
      <c r="Y5" s="60">
        <f ca="1">SUMPRODUCT(--(SUBTOTAL(3,OFFSET(INDEX($K$14:Y$4993,1,1),ROW($K$14:Y$4993)-ROW(INDEX($K$14:Y$4993,1,1)),0))=1),--($D$14:$D$4993=$D5),Y$14:Y$4993)</f>
        <v>2000</v>
      </c>
      <c r="Z5" s="60">
        <f ca="1">SUMPRODUCT(--(SUBTOTAL(3,OFFSET(INDEX($K$14:Z$4993,1,1),ROW($K$14:Z$4993)-ROW(INDEX($K$14:Z$4993,1,1)),0))=1),--($D$14:$D$4993=$D5),Z$14:Z$4993)</f>
        <v>2000</v>
      </c>
      <c r="AA5" s="60">
        <f ca="1">SUMPRODUCT(--(SUBTOTAL(3,OFFSET(INDEX($K$14:AA$4993,1,1),ROW($K$14:AA$4993)-ROW(INDEX($K$14:AA$4993,1,1)),0))=1),--($D$14:$D$4993=$D5),AA$14:AA$4993)</f>
        <v>2000</v>
      </c>
      <c r="AB5" s="60">
        <f ca="1">SUMPRODUCT(--(SUBTOTAL(3,OFFSET(INDEX($K$14:AB$4993,1,1),ROW($K$14:AB$4993)-ROW(INDEX($K$14:AB$4993,1,1)),0))=1),--($D$14:$D$4993=$D5),AB$14:AB$4993)</f>
        <v>2000</v>
      </c>
      <c r="AC5" s="60">
        <f ca="1">SUMPRODUCT(--(SUBTOTAL(3,OFFSET(INDEX($K$14:AC$4993,1,1),ROW($K$14:AC$4993)-ROW(INDEX($K$14:AC$4993,1,1)),0))=1),--($D$14:$D$4993=$D5),AC$14:AC$4993)</f>
        <v>2000</v>
      </c>
      <c r="AD5" s="60">
        <f ca="1">SUMPRODUCT(--(SUBTOTAL(3,OFFSET(INDEX($K$14:AD$4993,1,1),ROW($K$14:AD$4993)-ROW(INDEX($K$14:AD$4993,1,1)),0))=1),--($D$14:$D$4993=$D5),AD$14:AD$4993)</f>
        <v>2000</v>
      </c>
      <c r="AE5" s="60">
        <f ca="1">SUMPRODUCT(--(SUBTOTAL(3,OFFSET(INDEX($K$14:AE$4993,1,1),ROW($K$14:AE$4993)-ROW(INDEX($K$14:AE$4993,1,1)),0))=1),--($D$14:$D$4993=$D5),AE$14:AE$4993)</f>
        <v>2000</v>
      </c>
      <c r="AF5" s="60">
        <f ca="1">SUMPRODUCT(--(SUBTOTAL(3,OFFSET(INDEX($K$14:AF$4993,1,1),ROW($K$14:AF$4993)-ROW(INDEX($K$14:AF$4993,1,1)),0))=1),--($D$14:$D$4993=$D5),AF$14:AF$4993)</f>
        <v>2000</v>
      </c>
      <c r="AG5" s="60">
        <f ca="1">SUMPRODUCT(--(SUBTOTAL(3,OFFSET(INDEX($K$14:AG$4993,1,1),ROW($K$14:AG$4993)-ROW(INDEX($K$14:AG$4993,1,1)),0))=1),--($D$14:$D$4993=$D5),AG$14:AG$4993)</f>
        <v>2000</v>
      </c>
      <c r="AH5" s="60">
        <f ca="1">SUMPRODUCT(--(SUBTOTAL(3,OFFSET(INDEX($K$14:AH$4993,1,1),ROW($K$14:AH$4993)-ROW(INDEX($K$14:AH$4993,1,1)),0))=1),--($D$14:$D$4993=$D5),AH$14:AH$4993)</f>
        <v>2000</v>
      </c>
      <c r="AI5" s="60">
        <f ca="1">SUMPRODUCT(--(SUBTOTAL(3,OFFSET(INDEX($K$14:AI$4993,1,1),ROW($K$14:AI$4993)-ROW(INDEX($K$14:AI$4993,1,1)),0))=1),--($D$14:$D$4993=$D5),AI$14:AI$4993)</f>
        <v>2000</v>
      </c>
      <c r="AJ5" s="60">
        <f ca="1">SUMPRODUCT(--(SUBTOTAL(3,OFFSET(INDEX($K$14:AJ$4993,1,1),ROW($K$14:AJ$4993)-ROW(INDEX($K$14:AJ$4993,1,1)),0))=1),--($D$14:$D$4993=$D5),AJ$14:AJ$4993)</f>
        <v>2000</v>
      </c>
      <c r="AK5" s="60">
        <f ca="1">SUMPRODUCT(--(SUBTOTAL(3,OFFSET(INDEX($K$14:AK$4993,1,1),ROW($K$14:AK$4993)-ROW(INDEX($K$14:AK$4993,1,1)),0))=1),--($D$14:$D$4993=$D5),AK$14:AK$4993)</f>
        <v>2000</v>
      </c>
      <c r="AL5" s="60">
        <f ca="1">SUMPRODUCT(--(SUBTOTAL(3,OFFSET(INDEX($K$14:AL$4993,1,1),ROW($K$14:AL$4993)-ROW(INDEX($K$14:AL$4993,1,1)),0))=1),--($D$14:$D$4993=$D5),AL$14:AL$4993)</f>
        <v>2000</v>
      </c>
      <c r="AM5" s="60">
        <f ca="1">SUMPRODUCT(--(SUBTOTAL(3,OFFSET(INDEX($K$14:AM$4993,1,1),ROW($K$14:AM$4993)-ROW(INDEX($K$14:AM$4993,1,1)),0))=1),--($D$14:$D$4993=$D5),AM$14:AM$4993)</f>
        <v>2000</v>
      </c>
      <c r="AN5" s="60">
        <f ca="1">SUMPRODUCT(--(SUBTOTAL(3,OFFSET(INDEX($K$14:AN$4993,1,1),ROW($K$14:AN$4993)-ROW(INDEX($K$14:AN$4993,1,1)),0))=1),--($D$14:$D$4993=$D5),AN$14:AN$4993)</f>
        <v>2000</v>
      </c>
      <c r="AO5" s="60">
        <f ca="1">SUMPRODUCT(--(SUBTOTAL(3,OFFSET(INDEX($K$14:AO$4993,1,1),ROW($K$14:AO$4993)-ROW(INDEX($K$14:AO$4993,1,1)),0))=1),--($D$14:$D$4993=$D5),AO$14:AO$4993)</f>
        <v>2000</v>
      </c>
      <c r="AP5" s="60">
        <f ca="1">SUMPRODUCT(--(SUBTOTAL(3,OFFSET(INDEX($K$14:AP$4993,1,1),ROW($K$14:AP$4993)-ROW(INDEX($K$14:AP$4993,1,1)),0))=1),--($D$14:$D$4993=$D5),AP$14:AP$4993)</f>
        <v>2000</v>
      </c>
      <c r="AQ5" s="60">
        <f ca="1">SUMPRODUCT(--(SUBTOTAL(3,OFFSET(INDEX($K$14:AQ$4993,1,1),ROW($K$14:AQ$4993)-ROW(INDEX($K$14:AQ$4993,1,1)),0))=1),--($D$14:$D$4993=$D5),AQ$14:AQ$4993)</f>
        <v>2000</v>
      </c>
      <c r="AR5" s="60">
        <f ca="1">SUMPRODUCT(--(SUBTOTAL(3,OFFSET(INDEX($K$14:AR$4993,1,1),ROW($K$14:AR$4993)-ROW(INDEX($K$14:AR$4993,1,1)),0))=1),--($D$14:$D$4993=$D5),AR$14:AR$4993)</f>
        <v>2000</v>
      </c>
      <c r="AS5" s="60">
        <f ca="1">SUMPRODUCT(--(SUBTOTAL(3,OFFSET(INDEX($K$14:AS$4993,1,1),ROW($K$14:AS$4993)-ROW(INDEX($K$14:AS$4993,1,1)),0))=1),--($D$14:$D$4993=$D5),AS$14:AS$4993)</f>
        <v>2000</v>
      </c>
      <c r="AT5" s="60">
        <f ca="1">SUMPRODUCT(--(SUBTOTAL(3,OFFSET(INDEX($K$14:AT$4993,1,1),ROW($K$14:AT$4993)-ROW(INDEX($K$14:AT$4993,1,1)),0))=1),--($D$14:$D$4993=$D5),AT$14:AT$4993)</f>
        <v>2000</v>
      </c>
      <c r="AU5" s="60">
        <f ca="1">SUMPRODUCT(--(SUBTOTAL(3,OFFSET(INDEX($K$14:AU$4993,1,1),ROW($K$14:AU$4993)-ROW(INDEX($K$14:AU$4993,1,1)),0))=1),--($D$14:$D$4993=$D5),AU$14:AU$4993)</f>
        <v>2000</v>
      </c>
      <c r="AV5" s="60">
        <f ca="1">SUMPRODUCT(--(SUBTOTAL(3,OFFSET(INDEX($K$14:AV$4993,1,1),ROW($K$14:AV$4993)-ROW(INDEX($K$14:AV$4993,1,1)),0))=1),--($D$14:$D$4993=$D5),AV$14:AV$4993)</f>
        <v>2000</v>
      </c>
      <c r="AW5" s="60">
        <f ca="1">SUMPRODUCT(--(SUBTOTAL(3,OFFSET(INDEX($K$14:AW$4993,1,1),ROW($K$14:AW$4993)-ROW(INDEX($K$14:AW$4993,1,1)),0))=1),--($D$14:$D$4993=$D5),AW$14:AW$4993)</f>
        <v>2000</v>
      </c>
      <c r="AX5" s="60">
        <f ca="1">SUMPRODUCT(--(SUBTOTAL(3,OFFSET(INDEX($K$14:AX$4993,1,1),ROW($K$14:AX$4993)-ROW(INDEX($K$14:AX$4993,1,1)),0))=1),--($D$14:$D$4993=$D5),AX$14:AX$4993)</f>
        <v>2000</v>
      </c>
      <c r="AY5" s="60">
        <f ca="1">SUMPRODUCT(--(SUBTOTAL(3,OFFSET(INDEX($K$14:AY$4993,1,1),ROW($K$14:AY$4993)-ROW(INDEX($K$14:AY$4993,1,1)),0))=1),--($D$14:$D$4993=$D5),AY$14:AY$4993)</f>
        <v>2000</v>
      </c>
      <c r="AZ5" s="60">
        <f ca="1">SUMPRODUCT(--(SUBTOTAL(3,OFFSET(INDEX($K$14:AZ$4993,1,1),ROW($K$14:AZ$4993)-ROW(INDEX($K$14:AZ$4993,1,1)),0))=1),--($D$14:$D$4993=$D5),AZ$14:AZ$4993)</f>
        <v>2000</v>
      </c>
      <c r="BA5" s="60">
        <f ca="1">SUMPRODUCT(--(SUBTOTAL(3,OFFSET(INDEX($K$14:BA$4993,1,1),ROW($K$14:BA$4993)-ROW(INDEX($K$14:BA$4993,1,1)),0))=1),--($D$14:$D$4993=$D5),BA$14:BA$4993)</f>
        <v>2000</v>
      </c>
      <c r="BB5" s="60">
        <f ca="1">SUMPRODUCT(--(SUBTOTAL(3,OFFSET(INDEX($K$14:BB$4993,1,1),ROW($K$14:BB$4993)-ROW(INDEX($K$14:BB$4993,1,1)),0))=1),--($D$14:$D$4993=$D5),BB$14:BB$4993)</f>
        <v>2000</v>
      </c>
      <c r="BC5" s="60">
        <f ca="1">SUMPRODUCT(--(SUBTOTAL(3,OFFSET(INDEX($K$14:BC$4993,1,1),ROW($K$14:BC$4993)-ROW(INDEX($K$14:BC$4993,1,1)),0))=1),--($D$14:$D$4993=$D5),BC$14:BC$4993)</f>
        <v>2000</v>
      </c>
      <c r="BD5" s="60">
        <f ca="1">SUMPRODUCT(--(SUBTOTAL(3,OFFSET(INDEX($K$14:BD$4993,1,1),ROW($K$14:BD$4993)-ROW(INDEX($K$14:BD$4993,1,1)),0))=1),--($D$14:$D$4993=$D5),BD$14:BD$4993)</f>
        <v>2000</v>
      </c>
      <c r="BE5" s="60">
        <f ca="1">SUMPRODUCT(--(SUBTOTAL(3,OFFSET(INDEX($K$14:BE$4993,1,1),ROW($K$14:BE$4993)-ROW(INDEX($K$14:BE$4993,1,1)),0))=1),--($D$14:$D$4993=$D5),BE$14:BE$4993)</f>
        <v>2000</v>
      </c>
      <c r="BF5" s="60">
        <f ca="1">SUMPRODUCT(--(SUBTOTAL(3,OFFSET(INDEX($K$14:BF$4993,1,1),ROW($K$14:BF$4993)-ROW(INDEX($K$14:BF$4993,1,1)),0))=1),--($D$14:$D$4993=$D5),BF$14:BF$4993)</f>
        <v>2000</v>
      </c>
      <c r="BG5" s="60">
        <f ca="1">SUMPRODUCT(--(SUBTOTAL(3,OFFSET(INDEX($K$14:BG$4993,1,1),ROW($K$14:BG$4993)-ROW(INDEX($K$14:BG$4993,1,1)),0))=1),--($D$14:$D$4993=$D5),BG$14:BG$4993)</f>
        <v>2000</v>
      </c>
      <c r="BH5" s="60">
        <f ca="1">SUMPRODUCT(--(SUBTOTAL(3,OFFSET(INDEX($K$14:BH$4993,1,1),ROW($K$14:BH$4993)-ROW(INDEX($K$14:BH$4993,1,1)),0))=1),--($D$14:$D$4993=$D5),BH$14:BH$4993)</f>
        <v>2000</v>
      </c>
      <c r="BI5" s="60">
        <f ca="1">SUMPRODUCT(--(SUBTOTAL(3,OFFSET(INDEX($K$14:BI$4993,1,1),ROW($K$14:BI$4993)-ROW(INDEX($K$14:BI$4993,1,1)),0))=1),--($D$14:$D$4993=$D5),BI$14:BI$4993)</f>
        <v>2000</v>
      </c>
      <c r="BJ5" s="60">
        <f ca="1">SUMPRODUCT(--(SUBTOTAL(3,OFFSET(INDEX($K$14:BJ$4993,1,1),ROW($K$14:BJ$4993)-ROW(INDEX($K$14:BJ$4993,1,1)),0))=1),--($D$14:$D$4993=$D5),BJ$14:BJ$4993)</f>
        <v>2000</v>
      </c>
      <c r="BK5" s="60">
        <f ca="1">SUMPRODUCT(--(SUBTOTAL(3,OFFSET(INDEX($K$14:BK$4993,1,1),ROW($K$14:BK$4993)-ROW(INDEX($K$14:BK$4993,1,1)),0))=1),--($D$14:$D$4993=$D5),BK$14:BK$4993)</f>
        <v>2000</v>
      </c>
      <c r="BL5" s="60">
        <f ca="1">SUMPRODUCT(--(SUBTOTAL(3,OFFSET(INDEX($K$14:BL$4993,1,1),ROW($K$14:BL$4993)-ROW(INDEX($K$14:BL$4993,1,1)),0))=1),--($D$14:$D$4993=$D5),BL$14:BL$4993)</f>
        <v>2000</v>
      </c>
      <c r="BM5" s="60">
        <f ca="1">SUMPRODUCT(--(SUBTOTAL(3,OFFSET(INDEX($K$14:BM$4993,1,1),ROW($K$14:BM$4993)-ROW(INDEX($K$14:BM$4993,1,1)),0))=1),--($D$14:$D$4993=$D5),BM$14:BM$4993)</f>
        <v>2000</v>
      </c>
      <c r="BO5" s="60">
        <f t="shared" si="0"/>
        <v>84000</v>
      </c>
      <c r="BP5" s="60">
        <f t="shared" si="1"/>
        <v>72000</v>
      </c>
      <c r="BQ5" s="60">
        <f t="shared" si="2"/>
        <v>24000</v>
      </c>
      <c r="BR5" s="60">
        <f t="shared" si="3"/>
        <v>24000</v>
      </c>
      <c r="BS5" s="60">
        <f t="shared" si="4"/>
        <v>24000</v>
      </c>
      <c r="BT5" s="60">
        <f t="shared" si="5"/>
        <v>228000</v>
      </c>
    </row>
    <row r="6" spans="2:72" s="23" customFormat="1" ht="15">
      <c r="B6" s="24"/>
      <c r="C6" s="32"/>
      <c r="D6" s="24" t="s">
        <v>31</v>
      </c>
      <c r="E6" s="32" t="s">
        <v>70</v>
      </c>
      <c r="F6" s="60">
        <f ca="1">SUMPRODUCT(--(SUBTOTAL(3,OFFSET(INDEX(F$14:$K$4993,1,1),ROW(F$14:$K$4993)-ROW(INDEX(F$14:$K$4993,1,1)),0))=1),--($D$14:$D$4993=$D6),F$14:F$4993)</f>
        <v>3000</v>
      </c>
      <c r="G6" s="60">
        <f ca="1">SUMPRODUCT(--(SUBTOTAL(3,OFFSET(INDEX(G$14:$K$4993,1,1),ROW(G$14:$K$4993)-ROW(INDEX(G$14:$K$4993,1,1)),0))=1),--($D$14:$D$4993=$D6),G$14:G$4993)</f>
        <v>3000</v>
      </c>
      <c r="H6" s="60">
        <f ca="1">SUMPRODUCT(--(SUBTOTAL(3,OFFSET(INDEX(H$14:$K$4993,1,1),ROW(H$14:$K$4993)-ROW(INDEX(H$14:$K$4993,1,1)),0))=1),--($D$14:$D$4993=$D6),H$14:H$4993)</f>
        <v>3500</v>
      </c>
      <c r="I6" s="60">
        <f ca="1">SUMPRODUCT(--(SUBTOTAL(3,OFFSET(INDEX(I$14:$K$4993,1,1),ROW(I$14:$K$4993)-ROW(INDEX(I$14:$K$4993,1,1)),0))=1),--($D$14:$D$4993=$D6),I$14:I$4993)</f>
        <v>3500</v>
      </c>
      <c r="J6" s="60">
        <f ca="1">SUMPRODUCT(--(SUBTOTAL(3,OFFSET(INDEX(J$14:$K$4993,1,1),ROW(J$14:$K$4993)-ROW(INDEX(J$14:$K$4993,1,1)),0))=1),--($D$14:$D$4993=$D6),J$14:J$4993)</f>
        <v>3500</v>
      </c>
      <c r="K6" s="60">
        <f ca="1">SUMPRODUCT(--(SUBTOTAL(3,OFFSET(INDEX(K$14:$K$4993,1,1),ROW(K$14:$K$4993)-ROW(INDEX(K$14:$K$4993,1,1)),0))=1),--($D$14:$D$4993=$D6),K$14:K$4993)</f>
        <v>3500</v>
      </c>
      <c r="L6" s="60">
        <f ca="1">SUMPRODUCT(--(SUBTOTAL(3,OFFSET(INDEX($K$14:L$4993,1,1),ROW($K$14:L$4993)-ROW(INDEX($K$14:L$4993,1,1)),0))=1),--($D$14:$D$4993=$D6),L$14:L$4993)</f>
        <v>3500</v>
      </c>
      <c r="M6" s="60">
        <f ca="1">SUMPRODUCT(--(SUBTOTAL(3,OFFSET(INDEX($K$14:M$4993,1,1),ROW($K$14:M$4993)-ROW(INDEX($K$14:M$4993,1,1)),0))=1),--($D$14:$D$4993=$D6),M$14:M$4993)</f>
        <v>3500</v>
      </c>
      <c r="N6" s="60">
        <f ca="1">SUMPRODUCT(--(SUBTOTAL(3,OFFSET(INDEX($K$14:N$4993,1,1),ROW($K$14:N$4993)-ROW(INDEX($K$14:N$4993,1,1)),0))=1),--($D$14:$D$4993=$D6),N$14:N$4993)</f>
        <v>3000</v>
      </c>
      <c r="O6" s="60">
        <f ca="1">SUMPRODUCT(--(SUBTOTAL(3,OFFSET(INDEX($K$14:O$4993,1,1),ROW($K$14:O$4993)-ROW(INDEX($K$14:O$4993,1,1)),0))=1),--($D$14:$D$4993=$D6),O$14:O$4993)</f>
        <v>3000</v>
      </c>
      <c r="P6" s="60">
        <f ca="1">SUMPRODUCT(--(SUBTOTAL(3,OFFSET(INDEX($K$14:P$4993,1,1),ROW($K$14:P$4993)-ROW(INDEX($K$14:P$4993,1,1)),0))=1),--($D$14:$D$4993=$D6),P$14:P$4993)</f>
        <v>3000</v>
      </c>
      <c r="Q6" s="60">
        <f ca="1">SUMPRODUCT(--(SUBTOTAL(3,OFFSET(INDEX($K$14:Q$4993,1,1),ROW($K$14:Q$4993)-ROW(INDEX($K$14:Q$4993,1,1)),0))=1),--($D$14:$D$4993=$D6),Q$14:Q$4993)</f>
        <v>3000</v>
      </c>
      <c r="R6" s="60">
        <f ca="1">SUMPRODUCT(--(SUBTOTAL(3,OFFSET(INDEX($K$14:R$4993,1,1),ROW($K$14:R$4993)-ROW(INDEX($K$14:R$4993,1,1)),0))=1),--($D$14:$D$4993=$D6),R$14:R$4993)</f>
        <v>30500</v>
      </c>
      <c r="S6" s="60">
        <f ca="1">SUMPRODUCT(--(SUBTOTAL(3,OFFSET(INDEX($K$14:S$4993,1,1),ROW($K$14:S$4993)-ROW(INDEX($K$14:S$4993,1,1)),0))=1),--($D$14:$D$4993=$D6),S$14:S$4993)</f>
        <v>500</v>
      </c>
      <c r="T6" s="60">
        <f ca="1">SUMPRODUCT(--(SUBTOTAL(3,OFFSET(INDEX($K$14:T$4993,1,1),ROW($K$14:T$4993)-ROW(INDEX($K$14:T$4993,1,1)),0))=1),--($D$14:$D$4993=$D6),T$14:T$4993)</f>
        <v>500</v>
      </c>
      <c r="U6" s="60">
        <f ca="1">SUMPRODUCT(--(SUBTOTAL(3,OFFSET(INDEX($K$14:U$4993,1,1),ROW($K$14:U$4993)-ROW(INDEX($K$14:U$4993,1,1)),0))=1),--($D$14:$D$4993=$D6),U$14:U$4993)</f>
        <v>500</v>
      </c>
      <c r="V6" s="60">
        <f ca="1">SUMPRODUCT(--(SUBTOTAL(3,OFFSET(INDEX($K$14:V$4993,1,1),ROW($K$14:V$4993)-ROW(INDEX($K$14:V$4993,1,1)),0))=1),--($D$14:$D$4993=$D6),V$14:V$4993)</f>
        <v>500</v>
      </c>
      <c r="W6" s="60">
        <f ca="1">SUMPRODUCT(--(SUBTOTAL(3,OFFSET(INDEX($K$14:W$4993,1,1),ROW($K$14:W$4993)-ROW(INDEX($K$14:W$4993,1,1)),0))=1),--($D$14:$D$4993=$D6),W$14:W$4993)</f>
        <v>500</v>
      </c>
      <c r="X6" s="60">
        <f ca="1">SUMPRODUCT(--(SUBTOTAL(3,OFFSET(INDEX($K$14:X$4993,1,1),ROW($K$14:X$4993)-ROW(INDEX($K$14:X$4993,1,1)),0))=1),--($D$14:$D$4993=$D6),X$14:X$4993)</f>
        <v>500</v>
      </c>
      <c r="Y6" s="60">
        <f ca="1">SUMPRODUCT(--(SUBTOTAL(3,OFFSET(INDEX($K$14:Y$4993,1,1),ROW($K$14:Y$4993)-ROW(INDEX($K$14:Y$4993,1,1)),0))=1),--($D$14:$D$4993=$D6),Y$14:Y$4993)</f>
        <v>500</v>
      </c>
      <c r="Z6" s="60">
        <f ca="1">SUMPRODUCT(--(SUBTOTAL(3,OFFSET(INDEX($K$14:Z$4993,1,1),ROW($K$14:Z$4993)-ROW(INDEX($K$14:Z$4993,1,1)),0))=1),--($D$14:$D$4993=$D6),Z$14:Z$4993)</f>
        <v>500</v>
      </c>
      <c r="AA6" s="60">
        <f ca="1">SUMPRODUCT(--(SUBTOTAL(3,OFFSET(INDEX($K$14:AA$4993,1,1),ROW($K$14:AA$4993)-ROW(INDEX($K$14:AA$4993,1,1)),0))=1),--($D$14:$D$4993=$D6),AA$14:AA$4993)</f>
        <v>500</v>
      </c>
      <c r="AB6" s="60">
        <f ca="1">SUMPRODUCT(--(SUBTOTAL(3,OFFSET(INDEX($K$14:AB$4993,1,1),ROW($K$14:AB$4993)-ROW(INDEX($K$14:AB$4993,1,1)),0))=1),--($D$14:$D$4993=$D6),AB$14:AB$4993)</f>
        <v>500</v>
      </c>
      <c r="AC6" s="60">
        <f ca="1">SUMPRODUCT(--(SUBTOTAL(3,OFFSET(INDEX($K$14:AC$4993,1,1),ROW($K$14:AC$4993)-ROW(INDEX($K$14:AC$4993,1,1)),0))=1),--($D$14:$D$4993=$D6),AC$14:AC$4993)</f>
        <v>500</v>
      </c>
      <c r="AD6" s="60">
        <f ca="1">SUMPRODUCT(--(SUBTOTAL(3,OFFSET(INDEX($K$14:AD$4993,1,1),ROW($K$14:AD$4993)-ROW(INDEX($K$14:AD$4993,1,1)),0))=1),--($D$14:$D$4993=$D6),AD$14:AD$4993)</f>
        <v>500</v>
      </c>
      <c r="AE6" s="60">
        <f ca="1">SUMPRODUCT(--(SUBTOTAL(3,OFFSET(INDEX($K$14:AE$4993,1,1),ROW($K$14:AE$4993)-ROW(INDEX($K$14:AE$4993,1,1)),0))=1),--($D$14:$D$4993=$D6),AE$14:AE$4993)</f>
        <v>500</v>
      </c>
      <c r="AF6" s="60">
        <f ca="1">SUMPRODUCT(--(SUBTOTAL(3,OFFSET(INDEX($K$14:AF$4993,1,1),ROW($K$14:AF$4993)-ROW(INDEX($K$14:AF$4993,1,1)),0))=1),--($D$14:$D$4993=$D6),AF$14:AF$4993)</f>
        <v>500</v>
      </c>
      <c r="AG6" s="60">
        <f ca="1">SUMPRODUCT(--(SUBTOTAL(3,OFFSET(INDEX($K$14:AG$4993,1,1),ROW($K$14:AG$4993)-ROW(INDEX($K$14:AG$4993,1,1)),0))=1),--($D$14:$D$4993=$D6),AG$14:AG$4993)</f>
        <v>500</v>
      </c>
      <c r="AH6" s="60">
        <f ca="1">SUMPRODUCT(--(SUBTOTAL(3,OFFSET(INDEX($K$14:AH$4993,1,1),ROW($K$14:AH$4993)-ROW(INDEX($K$14:AH$4993,1,1)),0))=1),--($D$14:$D$4993=$D6),AH$14:AH$4993)</f>
        <v>500</v>
      </c>
      <c r="AI6" s="60">
        <f ca="1">SUMPRODUCT(--(SUBTOTAL(3,OFFSET(INDEX($K$14:AI$4993,1,1),ROW($K$14:AI$4993)-ROW(INDEX($K$14:AI$4993,1,1)),0))=1),--($D$14:$D$4993=$D6),AI$14:AI$4993)</f>
        <v>500</v>
      </c>
      <c r="AJ6" s="60">
        <f ca="1">SUMPRODUCT(--(SUBTOTAL(3,OFFSET(INDEX($K$14:AJ$4993,1,1),ROW($K$14:AJ$4993)-ROW(INDEX($K$14:AJ$4993,1,1)),0))=1),--($D$14:$D$4993=$D6),AJ$14:AJ$4993)</f>
        <v>500</v>
      </c>
      <c r="AK6" s="60">
        <f ca="1">SUMPRODUCT(--(SUBTOTAL(3,OFFSET(INDEX($K$14:AK$4993,1,1),ROW($K$14:AK$4993)-ROW(INDEX($K$14:AK$4993,1,1)),0))=1),--($D$14:$D$4993=$D6),AK$14:AK$4993)</f>
        <v>500</v>
      </c>
      <c r="AL6" s="60">
        <f ca="1">SUMPRODUCT(--(SUBTOTAL(3,OFFSET(INDEX($K$14:AL$4993,1,1),ROW($K$14:AL$4993)-ROW(INDEX($K$14:AL$4993,1,1)),0))=1),--($D$14:$D$4993=$D6),AL$14:AL$4993)</f>
        <v>500</v>
      </c>
      <c r="AM6" s="60">
        <f ca="1">SUMPRODUCT(--(SUBTOTAL(3,OFFSET(INDEX($K$14:AM$4993,1,1),ROW($K$14:AM$4993)-ROW(INDEX($K$14:AM$4993,1,1)),0))=1),--($D$14:$D$4993=$D6),AM$14:AM$4993)</f>
        <v>500</v>
      </c>
      <c r="AN6" s="60">
        <f ca="1">SUMPRODUCT(--(SUBTOTAL(3,OFFSET(INDEX($K$14:AN$4993,1,1),ROW($K$14:AN$4993)-ROW(INDEX($K$14:AN$4993,1,1)),0))=1),--($D$14:$D$4993=$D6),AN$14:AN$4993)</f>
        <v>500</v>
      </c>
      <c r="AO6" s="60">
        <f ca="1">SUMPRODUCT(--(SUBTOTAL(3,OFFSET(INDEX($K$14:AO$4993,1,1),ROW($K$14:AO$4993)-ROW(INDEX($K$14:AO$4993,1,1)),0))=1),--($D$14:$D$4993=$D6),AO$14:AO$4993)</f>
        <v>500</v>
      </c>
      <c r="AP6" s="60">
        <f ca="1">SUMPRODUCT(--(SUBTOTAL(3,OFFSET(INDEX($K$14:AP$4993,1,1),ROW($K$14:AP$4993)-ROW(INDEX($K$14:AP$4993,1,1)),0))=1),--($D$14:$D$4993=$D6),AP$14:AP$4993)</f>
        <v>500</v>
      </c>
      <c r="AQ6" s="60">
        <f ca="1">SUMPRODUCT(--(SUBTOTAL(3,OFFSET(INDEX($K$14:AQ$4993,1,1),ROW($K$14:AQ$4993)-ROW(INDEX($K$14:AQ$4993,1,1)),0))=1),--($D$14:$D$4993=$D6),AQ$14:AQ$4993)</f>
        <v>500</v>
      </c>
      <c r="AR6" s="60">
        <f ca="1">SUMPRODUCT(--(SUBTOTAL(3,OFFSET(INDEX($K$14:AR$4993,1,1),ROW($K$14:AR$4993)-ROW(INDEX($K$14:AR$4993,1,1)),0))=1),--($D$14:$D$4993=$D6),AR$14:AR$4993)</f>
        <v>500</v>
      </c>
      <c r="AS6" s="60">
        <f ca="1">SUMPRODUCT(--(SUBTOTAL(3,OFFSET(INDEX($K$14:AS$4993,1,1),ROW($K$14:AS$4993)-ROW(INDEX($K$14:AS$4993,1,1)),0))=1),--($D$14:$D$4993=$D6),AS$14:AS$4993)</f>
        <v>500</v>
      </c>
      <c r="AT6" s="60">
        <f ca="1">SUMPRODUCT(--(SUBTOTAL(3,OFFSET(INDEX($K$14:AT$4993,1,1),ROW($K$14:AT$4993)-ROW(INDEX($K$14:AT$4993,1,1)),0))=1),--($D$14:$D$4993=$D6),AT$14:AT$4993)</f>
        <v>500</v>
      </c>
      <c r="AU6" s="60">
        <f ca="1">SUMPRODUCT(--(SUBTOTAL(3,OFFSET(INDEX($K$14:AU$4993,1,1),ROW($K$14:AU$4993)-ROW(INDEX($K$14:AU$4993,1,1)),0))=1),--($D$14:$D$4993=$D6),AU$14:AU$4993)</f>
        <v>500</v>
      </c>
      <c r="AV6" s="60">
        <f ca="1">SUMPRODUCT(--(SUBTOTAL(3,OFFSET(INDEX($K$14:AV$4993,1,1),ROW($K$14:AV$4993)-ROW(INDEX($K$14:AV$4993,1,1)),0))=1),--($D$14:$D$4993=$D6),AV$14:AV$4993)</f>
        <v>500</v>
      </c>
      <c r="AW6" s="60">
        <f ca="1">SUMPRODUCT(--(SUBTOTAL(3,OFFSET(INDEX($K$14:AW$4993,1,1),ROW($K$14:AW$4993)-ROW(INDEX($K$14:AW$4993,1,1)),0))=1),--($D$14:$D$4993=$D6),AW$14:AW$4993)</f>
        <v>500</v>
      </c>
      <c r="AX6" s="60">
        <f ca="1">SUMPRODUCT(--(SUBTOTAL(3,OFFSET(INDEX($K$14:AX$4993,1,1),ROW($K$14:AX$4993)-ROW(INDEX($K$14:AX$4993,1,1)),0))=1),--($D$14:$D$4993=$D6),AX$14:AX$4993)</f>
        <v>500</v>
      </c>
      <c r="AY6" s="60">
        <f ca="1">SUMPRODUCT(--(SUBTOTAL(3,OFFSET(INDEX($K$14:AY$4993,1,1),ROW($K$14:AY$4993)-ROW(INDEX($K$14:AY$4993,1,1)),0))=1),--($D$14:$D$4993=$D6),AY$14:AY$4993)</f>
        <v>500</v>
      </c>
      <c r="AZ6" s="60">
        <f ca="1">SUMPRODUCT(--(SUBTOTAL(3,OFFSET(INDEX($K$14:AZ$4993,1,1),ROW($K$14:AZ$4993)-ROW(INDEX($K$14:AZ$4993,1,1)),0))=1),--($D$14:$D$4993=$D6),AZ$14:AZ$4993)</f>
        <v>500</v>
      </c>
      <c r="BA6" s="60">
        <f ca="1">SUMPRODUCT(--(SUBTOTAL(3,OFFSET(INDEX($K$14:BA$4993,1,1),ROW($K$14:BA$4993)-ROW(INDEX($K$14:BA$4993,1,1)),0))=1),--($D$14:$D$4993=$D6),BA$14:BA$4993)</f>
        <v>500</v>
      </c>
      <c r="BB6" s="60">
        <f ca="1">SUMPRODUCT(--(SUBTOTAL(3,OFFSET(INDEX($K$14:BB$4993,1,1),ROW($K$14:BB$4993)-ROW(INDEX($K$14:BB$4993,1,1)),0))=1),--($D$14:$D$4993=$D6),BB$14:BB$4993)</f>
        <v>500</v>
      </c>
      <c r="BC6" s="60">
        <f ca="1">SUMPRODUCT(--(SUBTOTAL(3,OFFSET(INDEX($K$14:BC$4993,1,1),ROW($K$14:BC$4993)-ROW(INDEX($K$14:BC$4993,1,1)),0))=1),--($D$14:$D$4993=$D6),BC$14:BC$4993)</f>
        <v>500</v>
      </c>
      <c r="BD6" s="60">
        <f ca="1">SUMPRODUCT(--(SUBTOTAL(3,OFFSET(INDEX($K$14:BD$4993,1,1),ROW($K$14:BD$4993)-ROW(INDEX($K$14:BD$4993,1,1)),0))=1),--($D$14:$D$4993=$D6),BD$14:BD$4993)</f>
        <v>500</v>
      </c>
      <c r="BE6" s="60">
        <f ca="1">SUMPRODUCT(--(SUBTOTAL(3,OFFSET(INDEX($K$14:BE$4993,1,1),ROW($K$14:BE$4993)-ROW(INDEX($K$14:BE$4993,1,1)),0))=1),--($D$14:$D$4993=$D6),BE$14:BE$4993)</f>
        <v>500</v>
      </c>
      <c r="BF6" s="60">
        <f ca="1">SUMPRODUCT(--(SUBTOTAL(3,OFFSET(INDEX($K$14:BF$4993,1,1),ROW($K$14:BF$4993)-ROW(INDEX($K$14:BF$4993,1,1)),0))=1),--($D$14:$D$4993=$D6),BF$14:BF$4993)</f>
        <v>500</v>
      </c>
      <c r="BG6" s="60">
        <f ca="1">SUMPRODUCT(--(SUBTOTAL(3,OFFSET(INDEX($K$14:BG$4993,1,1),ROW($K$14:BG$4993)-ROW(INDEX($K$14:BG$4993,1,1)),0))=1),--($D$14:$D$4993=$D6),BG$14:BG$4993)</f>
        <v>500</v>
      </c>
      <c r="BH6" s="60">
        <f ca="1">SUMPRODUCT(--(SUBTOTAL(3,OFFSET(INDEX($K$14:BH$4993,1,1),ROW($K$14:BH$4993)-ROW(INDEX($K$14:BH$4993,1,1)),0))=1),--($D$14:$D$4993=$D6),BH$14:BH$4993)</f>
        <v>500</v>
      </c>
      <c r="BI6" s="60">
        <f ca="1">SUMPRODUCT(--(SUBTOTAL(3,OFFSET(INDEX($K$14:BI$4993,1,1),ROW($K$14:BI$4993)-ROW(INDEX($K$14:BI$4993,1,1)),0))=1),--($D$14:$D$4993=$D6),BI$14:BI$4993)</f>
        <v>500</v>
      </c>
      <c r="BJ6" s="60">
        <f ca="1">SUMPRODUCT(--(SUBTOTAL(3,OFFSET(INDEX($K$14:BJ$4993,1,1),ROW($K$14:BJ$4993)-ROW(INDEX($K$14:BJ$4993,1,1)),0))=1),--($D$14:$D$4993=$D6),BJ$14:BJ$4993)</f>
        <v>500</v>
      </c>
      <c r="BK6" s="60">
        <f ca="1">SUMPRODUCT(--(SUBTOTAL(3,OFFSET(INDEX($K$14:BK$4993,1,1),ROW($K$14:BK$4993)-ROW(INDEX($K$14:BK$4993,1,1)),0))=1),--($D$14:$D$4993=$D6),BK$14:BK$4993)</f>
        <v>500</v>
      </c>
      <c r="BL6" s="60">
        <f ca="1">SUMPRODUCT(--(SUBTOTAL(3,OFFSET(INDEX($K$14:BL$4993,1,1),ROW($K$14:BL$4993)-ROW(INDEX($K$14:BL$4993,1,1)),0))=1),--($D$14:$D$4993=$D6),BL$14:BL$4993)</f>
        <v>500</v>
      </c>
      <c r="BM6" s="60">
        <f ca="1">SUMPRODUCT(--(SUBTOTAL(3,OFFSET(INDEX($K$14:BM$4993,1,1),ROW($K$14:BM$4993)-ROW(INDEX($K$14:BM$4993,1,1)),0))=1),--($D$14:$D$4993=$D6),BM$14:BM$4993)</f>
        <v>500</v>
      </c>
      <c r="BO6" s="60">
        <f t="shared" si="0"/>
        <v>39000</v>
      </c>
      <c r="BP6" s="60">
        <f t="shared" si="1"/>
        <v>36000</v>
      </c>
      <c r="BQ6" s="60">
        <f t="shared" si="2"/>
        <v>6000</v>
      </c>
      <c r="BR6" s="60">
        <f t="shared" si="3"/>
        <v>6000</v>
      </c>
      <c r="BS6" s="60">
        <f t="shared" si="4"/>
        <v>6000</v>
      </c>
      <c r="BT6" s="60">
        <f t="shared" si="5"/>
        <v>93000</v>
      </c>
    </row>
    <row r="7" spans="2:72" s="23" customFormat="1" ht="15">
      <c r="B7" s="24"/>
      <c r="C7" s="32"/>
      <c r="D7" s="24" t="s">
        <v>30</v>
      </c>
      <c r="E7" s="32" t="s">
        <v>71</v>
      </c>
      <c r="F7" s="60">
        <f ca="1">SUMPRODUCT(--(SUBTOTAL(3,OFFSET(INDEX(F$14:$K$4993,1,1),ROW(F$14:$K$4993)-ROW(INDEX(F$14:$K$4993,1,1)),0))=1),--($D$14:$D$4993=$D7),F$14:F$4993)</f>
        <v>5000</v>
      </c>
      <c r="G7" s="60">
        <f ca="1">SUMPRODUCT(--(SUBTOTAL(3,OFFSET(INDEX(G$14:$K$4993,1,1),ROW(G$14:$K$4993)-ROW(INDEX(G$14:$K$4993,1,1)),0))=1),--($D$14:$D$4993=$D7),G$14:G$4993)</f>
        <v>5000</v>
      </c>
      <c r="H7" s="60">
        <f ca="1">SUMPRODUCT(--(SUBTOTAL(3,OFFSET(INDEX(H$14:$K$4993,1,1),ROW(H$14:$K$4993)-ROW(INDEX(H$14:$K$4993,1,1)),0))=1),--($D$14:$D$4993=$D7),H$14:H$4993)</f>
        <v>10000</v>
      </c>
      <c r="I7" s="60">
        <f ca="1">SUMPRODUCT(--(SUBTOTAL(3,OFFSET(INDEX(I$14:$K$4993,1,1),ROW(I$14:$K$4993)-ROW(INDEX(I$14:$K$4993,1,1)),0))=1),--($D$14:$D$4993=$D7),I$14:I$4993)</f>
        <v>10000</v>
      </c>
      <c r="J7" s="60">
        <f ca="1">SUMPRODUCT(--(SUBTOTAL(3,OFFSET(INDEX(J$14:$K$4993,1,1),ROW(J$14:$K$4993)-ROW(INDEX(J$14:$K$4993,1,1)),0))=1),--($D$14:$D$4993=$D7),J$14:J$4993)</f>
        <v>10000</v>
      </c>
      <c r="K7" s="60">
        <f ca="1">SUMPRODUCT(--(SUBTOTAL(3,OFFSET(INDEX(K$14:$K$4993,1,1),ROW(K$14:$K$4993)-ROW(INDEX(K$14:$K$4993,1,1)),0))=1),--($D$14:$D$4993=$D7),K$14:K$4993)</f>
        <v>10000</v>
      </c>
      <c r="L7" s="60">
        <f ca="1">SUMPRODUCT(--(SUBTOTAL(3,OFFSET(INDEX($K$14:L$4993,1,1),ROW($K$14:L$4993)-ROW(INDEX($K$14:L$4993,1,1)),0))=1),--($D$14:$D$4993=$D7),L$14:L$4993)</f>
        <v>10000</v>
      </c>
      <c r="M7" s="60">
        <f ca="1">SUMPRODUCT(--(SUBTOTAL(3,OFFSET(INDEX($K$14:M$4993,1,1),ROW($K$14:M$4993)-ROW(INDEX($K$14:M$4993,1,1)),0))=1),--($D$14:$D$4993=$D7),M$14:M$4993)</f>
        <v>10000</v>
      </c>
      <c r="N7" s="60">
        <f ca="1">SUMPRODUCT(--(SUBTOTAL(3,OFFSET(INDEX($K$14:N$4993,1,1),ROW($K$14:N$4993)-ROW(INDEX($K$14:N$4993,1,1)),0))=1),--($D$14:$D$4993=$D7),N$14:N$4993)</f>
        <v>5000</v>
      </c>
      <c r="O7" s="60">
        <f ca="1">SUMPRODUCT(--(SUBTOTAL(3,OFFSET(INDEX($K$14:O$4993,1,1),ROW($K$14:O$4993)-ROW(INDEX($K$14:O$4993,1,1)),0))=1),--($D$14:$D$4993=$D7),O$14:O$4993)</f>
        <v>5000</v>
      </c>
      <c r="P7" s="60">
        <f ca="1">SUMPRODUCT(--(SUBTOTAL(3,OFFSET(INDEX($K$14:P$4993,1,1),ROW($K$14:P$4993)-ROW(INDEX($K$14:P$4993,1,1)),0))=1),--($D$14:$D$4993=$D7),P$14:P$4993)</f>
        <v>5000</v>
      </c>
      <c r="Q7" s="60">
        <f ca="1">SUMPRODUCT(--(SUBTOTAL(3,OFFSET(INDEX($K$14:Q$4993,1,1),ROW($K$14:Q$4993)-ROW(INDEX($K$14:Q$4993,1,1)),0))=1),--($D$14:$D$4993=$D7),Q$14:Q$4993)</f>
        <v>5000</v>
      </c>
      <c r="R7" s="60">
        <f ca="1">SUMPRODUCT(--(SUBTOTAL(3,OFFSET(INDEX($K$14:R$4993,1,1),ROW($K$14:R$4993)-ROW(INDEX($K$14:R$4993,1,1)),0))=1),--($D$14:$D$4993=$D7),R$14:R$4993)</f>
        <v>47500</v>
      </c>
      <c r="S7" s="60">
        <f ca="1">SUMPRODUCT(--(SUBTOTAL(3,OFFSET(INDEX($K$14:S$4993,1,1),ROW($K$14:S$4993)-ROW(INDEX($K$14:S$4993,1,1)),0))=1),--($D$14:$D$4993=$D7),S$14:S$4993)</f>
        <v>2500</v>
      </c>
      <c r="T7" s="60">
        <f ca="1">SUMPRODUCT(--(SUBTOTAL(3,OFFSET(INDEX($K$14:T$4993,1,1),ROW($K$14:T$4993)-ROW(INDEX($K$14:T$4993,1,1)),0))=1),--($D$14:$D$4993=$D7),T$14:T$4993)</f>
        <v>2500</v>
      </c>
      <c r="U7" s="60">
        <f ca="1">SUMPRODUCT(--(SUBTOTAL(3,OFFSET(INDEX($K$14:U$4993,1,1),ROW($K$14:U$4993)-ROW(INDEX($K$14:U$4993,1,1)),0))=1),--($D$14:$D$4993=$D7),U$14:U$4993)</f>
        <v>2500</v>
      </c>
      <c r="V7" s="60">
        <f ca="1">SUMPRODUCT(--(SUBTOTAL(3,OFFSET(INDEX($K$14:V$4993,1,1),ROW($K$14:V$4993)-ROW(INDEX($K$14:V$4993,1,1)),0))=1),--($D$14:$D$4993=$D7),V$14:V$4993)</f>
        <v>2500</v>
      </c>
      <c r="W7" s="60">
        <f ca="1">SUMPRODUCT(--(SUBTOTAL(3,OFFSET(INDEX($K$14:W$4993,1,1),ROW($K$14:W$4993)-ROW(INDEX($K$14:W$4993,1,1)),0))=1),--($D$14:$D$4993=$D7),W$14:W$4993)</f>
        <v>2500</v>
      </c>
      <c r="X7" s="60">
        <f ca="1">SUMPRODUCT(--(SUBTOTAL(3,OFFSET(INDEX($K$14:X$4993,1,1),ROW($K$14:X$4993)-ROW(INDEX($K$14:X$4993,1,1)),0))=1),--($D$14:$D$4993=$D7),X$14:X$4993)</f>
        <v>2500</v>
      </c>
      <c r="Y7" s="60">
        <f ca="1">SUMPRODUCT(--(SUBTOTAL(3,OFFSET(INDEX($K$14:Y$4993,1,1),ROW($K$14:Y$4993)-ROW(INDEX($K$14:Y$4993,1,1)),0))=1),--($D$14:$D$4993=$D7),Y$14:Y$4993)</f>
        <v>2500</v>
      </c>
      <c r="Z7" s="60">
        <f ca="1">SUMPRODUCT(--(SUBTOTAL(3,OFFSET(INDEX($K$14:Z$4993,1,1),ROW($K$14:Z$4993)-ROW(INDEX($K$14:Z$4993,1,1)),0))=1),--($D$14:$D$4993=$D7),Z$14:Z$4993)</f>
        <v>2500</v>
      </c>
      <c r="AA7" s="60">
        <f ca="1">SUMPRODUCT(--(SUBTOTAL(3,OFFSET(INDEX($K$14:AA$4993,1,1),ROW($K$14:AA$4993)-ROW(INDEX($K$14:AA$4993,1,1)),0))=1),--($D$14:$D$4993=$D7),AA$14:AA$4993)</f>
        <v>2500</v>
      </c>
      <c r="AB7" s="60">
        <f ca="1">SUMPRODUCT(--(SUBTOTAL(3,OFFSET(INDEX($K$14:AB$4993,1,1),ROW($K$14:AB$4993)-ROW(INDEX($K$14:AB$4993,1,1)),0))=1),--($D$14:$D$4993=$D7),AB$14:AB$4993)</f>
        <v>2500</v>
      </c>
      <c r="AC7" s="60">
        <f ca="1">SUMPRODUCT(--(SUBTOTAL(3,OFFSET(INDEX($K$14:AC$4993,1,1),ROW($K$14:AC$4993)-ROW(INDEX($K$14:AC$4993,1,1)),0))=1),--($D$14:$D$4993=$D7),AC$14:AC$4993)</f>
        <v>2500</v>
      </c>
      <c r="AD7" s="60">
        <f ca="1">SUMPRODUCT(--(SUBTOTAL(3,OFFSET(INDEX($K$14:AD$4993,1,1),ROW($K$14:AD$4993)-ROW(INDEX($K$14:AD$4993,1,1)),0))=1),--($D$14:$D$4993=$D7),AD$14:AD$4993)</f>
        <v>2500</v>
      </c>
      <c r="AE7" s="60">
        <f ca="1">SUMPRODUCT(--(SUBTOTAL(3,OFFSET(INDEX($K$14:AE$4993,1,1),ROW($K$14:AE$4993)-ROW(INDEX($K$14:AE$4993,1,1)),0))=1),--($D$14:$D$4993=$D7),AE$14:AE$4993)</f>
        <v>2500</v>
      </c>
      <c r="AF7" s="60">
        <f ca="1">SUMPRODUCT(--(SUBTOTAL(3,OFFSET(INDEX($K$14:AF$4993,1,1),ROW($K$14:AF$4993)-ROW(INDEX($K$14:AF$4993,1,1)),0))=1),--($D$14:$D$4993=$D7),AF$14:AF$4993)</f>
        <v>2500</v>
      </c>
      <c r="AG7" s="60">
        <f ca="1">SUMPRODUCT(--(SUBTOTAL(3,OFFSET(INDEX($K$14:AG$4993,1,1),ROW($K$14:AG$4993)-ROW(INDEX($K$14:AG$4993,1,1)),0))=1),--($D$14:$D$4993=$D7),AG$14:AG$4993)</f>
        <v>2500</v>
      </c>
      <c r="AH7" s="60">
        <f ca="1">SUMPRODUCT(--(SUBTOTAL(3,OFFSET(INDEX($K$14:AH$4993,1,1),ROW($K$14:AH$4993)-ROW(INDEX($K$14:AH$4993,1,1)),0))=1),--($D$14:$D$4993=$D7),AH$14:AH$4993)</f>
        <v>2500</v>
      </c>
      <c r="AI7" s="60">
        <f ca="1">SUMPRODUCT(--(SUBTOTAL(3,OFFSET(INDEX($K$14:AI$4993,1,1),ROW($K$14:AI$4993)-ROW(INDEX($K$14:AI$4993,1,1)),0))=1),--($D$14:$D$4993=$D7),AI$14:AI$4993)</f>
        <v>2500</v>
      </c>
      <c r="AJ7" s="60">
        <f ca="1">SUMPRODUCT(--(SUBTOTAL(3,OFFSET(INDEX($K$14:AJ$4993,1,1),ROW($K$14:AJ$4993)-ROW(INDEX($K$14:AJ$4993,1,1)),0))=1),--($D$14:$D$4993=$D7),AJ$14:AJ$4993)</f>
        <v>2500</v>
      </c>
      <c r="AK7" s="60">
        <f ca="1">SUMPRODUCT(--(SUBTOTAL(3,OFFSET(INDEX($K$14:AK$4993,1,1),ROW($K$14:AK$4993)-ROW(INDEX($K$14:AK$4993,1,1)),0))=1),--($D$14:$D$4993=$D7),AK$14:AK$4993)</f>
        <v>2500</v>
      </c>
      <c r="AL7" s="60">
        <f ca="1">SUMPRODUCT(--(SUBTOTAL(3,OFFSET(INDEX($K$14:AL$4993,1,1),ROW($K$14:AL$4993)-ROW(INDEX($K$14:AL$4993,1,1)),0))=1),--($D$14:$D$4993=$D7),AL$14:AL$4993)</f>
        <v>2500</v>
      </c>
      <c r="AM7" s="60">
        <f ca="1">SUMPRODUCT(--(SUBTOTAL(3,OFFSET(INDEX($K$14:AM$4993,1,1),ROW($K$14:AM$4993)-ROW(INDEX($K$14:AM$4993,1,1)),0))=1),--($D$14:$D$4993=$D7),AM$14:AM$4993)</f>
        <v>2500</v>
      </c>
      <c r="AN7" s="60">
        <f ca="1">SUMPRODUCT(--(SUBTOTAL(3,OFFSET(INDEX($K$14:AN$4993,1,1),ROW($K$14:AN$4993)-ROW(INDEX($K$14:AN$4993,1,1)),0))=1),--($D$14:$D$4993=$D7),AN$14:AN$4993)</f>
        <v>2500</v>
      </c>
      <c r="AO7" s="60">
        <f ca="1">SUMPRODUCT(--(SUBTOTAL(3,OFFSET(INDEX($K$14:AO$4993,1,1),ROW($K$14:AO$4993)-ROW(INDEX($K$14:AO$4993,1,1)),0))=1),--($D$14:$D$4993=$D7),AO$14:AO$4993)</f>
        <v>2500</v>
      </c>
      <c r="AP7" s="60">
        <f ca="1">SUMPRODUCT(--(SUBTOTAL(3,OFFSET(INDEX($K$14:AP$4993,1,1),ROW($K$14:AP$4993)-ROW(INDEX($K$14:AP$4993,1,1)),0))=1),--($D$14:$D$4993=$D7),AP$14:AP$4993)</f>
        <v>2500</v>
      </c>
      <c r="AQ7" s="60">
        <f ca="1">SUMPRODUCT(--(SUBTOTAL(3,OFFSET(INDEX($K$14:AQ$4993,1,1),ROW($K$14:AQ$4993)-ROW(INDEX($K$14:AQ$4993,1,1)),0))=1),--($D$14:$D$4993=$D7),AQ$14:AQ$4993)</f>
        <v>2500</v>
      </c>
      <c r="AR7" s="60">
        <f ca="1">SUMPRODUCT(--(SUBTOTAL(3,OFFSET(INDEX($K$14:AR$4993,1,1),ROW($K$14:AR$4993)-ROW(INDEX($K$14:AR$4993,1,1)),0))=1),--($D$14:$D$4993=$D7),AR$14:AR$4993)</f>
        <v>2500</v>
      </c>
      <c r="AS7" s="60">
        <f ca="1">SUMPRODUCT(--(SUBTOTAL(3,OFFSET(INDEX($K$14:AS$4993,1,1),ROW($K$14:AS$4993)-ROW(INDEX($K$14:AS$4993,1,1)),0))=1),--($D$14:$D$4993=$D7),AS$14:AS$4993)</f>
        <v>2500</v>
      </c>
      <c r="AT7" s="60">
        <f ca="1">SUMPRODUCT(--(SUBTOTAL(3,OFFSET(INDEX($K$14:AT$4993,1,1),ROW($K$14:AT$4993)-ROW(INDEX($K$14:AT$4993,1,1)),0))=1),--($D$14:$D$4993=$D7),AT$14:AT$4993)</f>
        <v>2500</v>
      </c>
      <c r="AU7" s="60">
        <f ca="1">SUMPRODUCT(--(SUBTOTAL(3,OFFSET(INDEX($K$14:AU$4993,1,1),ROW($K$14:AU$4993)-ROW(INDEX($K$14:AU$4993,1,1)),0))=1),--($D$14:$D$4993=$D7),AU$14:AU$4993)</f>
        <v>2500</v>
      </c>
      <c r="AV7" s="60">
        <f ca="1">SUMPRODUCT(--(SUBTOTAL(3,OFFSET(INDEX($K$14:AV$4993,1,1),ROW($K$14:AV$4993)-ROW(INDEX($K$14:AV$4993,1,1)),0))=1),--($D$14:$D$4993=$D7),AV$14:AV$4993)</f>
        <v>2500</v>
      </c>
      <c r="AW7" s="60">
        <f ca="1">SUMPRODUCT(--(SUBTOTAL(3,OFFSET(INDEX($K$14:AW$4993,1,1),ROW($K$14:AW$4993)-ROW(INDEX($K$14:AW$4993,1,1)),0))=1),--($D$14:$D$4993=$D7),AW$14:AW$4993)</f>
        <v>2500</v>
      </c>
      <c r="AX7" s="60">
        <f ca="1">SUMPRODUCT(--(SUBTOTAL(3,OFFSET(INDEX($K$14:AX$4993,1,1),ROW($K$14:AX$4993)-ROW(INDEX($K$14:AX$4993,1,1)),0))=1),--($D$14:$D$4993=$D7),AX$14:AX$4993)</f>
        <v>2500</v>
      </c>
      <c r="AY7" s="60">
        <f ca="1">SUMPRODUCT(--(SUBTOTAL(3,OFFSET(INDEX($K$14:AY$4993,1,1),ROW($K$14:AY$4993)-ROW(INDEX($K$14:AY$4993,1,1)),0))=1),--($D$14:$D$4993=$D7),AY$14:AY$4993)</f>
        <v>2500</v>
      </c>
      <c r="AZ7" s="60">
        <f ca="1">SUMPRODUCT(--(SUBTOTAL(3,OFFSET(INDEX($K$14:AZ$4993,1,1),ROW($K$14:AZ$4993)-ROW(INDEX($K$14:AZ$4993,1,1)),0))=1),--($D$14:$D$4993=$D7),AZ$14:AZ$4993)</f>
        <v>2500</v>
      </c>
      <c r="BA7" s="60">
        <f ca="1">SUMPRODUCT(--(SUBTOTAL(3,OFFSET(INDEX($K$14:BA$4993,1,1),ROW($K$14:BA$4993)-ROW(INDEX($K$14:BA$4993,1,1)),0))=1),--($D$14:$D$4993=$D7),BA$14:BA$4993)</f>
        <v>2500</v>
      </c>
      <c r="BB7" s="60">
        <f ca="1">SUMPRODUCT(--(SUBTOTAL(3,OFFSET(INDEX($K$14:BB$4993,1,1),ROW($K$14:BB$4993)-ROW(INDEX($K$14:BB$4993,1,1)),0))=1),--($D$14:$D$4993=$D7),BB$14:BB$4993)</f>
        <v>2500</v>
      </c>
      <c r="BC7" s="60">
        <f ca="1">SUMPRODUCT(--(SUBTOTAL(3,OFFSET(INDEX($K$14:BC$4993,1,1),ROW($K$14:BC$4993)-ROW(INDEX($K$14:BC$4993,1,1)),0))=1),--($D$14:$D$4993=$D7),BC$14:BC$4993)</f>
        <v>2500</v>
      </c>
      <c r="BD7" s="60">
        <f ca="1">SUMPRODUCT(--(SUBTOTAL(3,OFFSET(INDEX($K$14:BD$4993,1,1),ROW($K$14:BD$4993)-ROW(INDEX($K$14:BD$4993,1,1)),0))=1),--($D$14:$D$4993=$D7),BD$14:BD$4993)</f>
        <v>2500</v>
      </c>
      <c r="BE7" s="60">
        <f ca="1">SUMPRODUCT(--(SUBTOTAL(3,OFFSET(INDEX($K$14:BE$4993,1,1),ROW($K$14:BE$4993)-ROW(INDEX($K$14:BE$4993,1,1)),0))=1),--($D$14:$D$4993=$D7),BE$14:BE$4993)</f>
        <v>2500</v>
      </c>
      <c r="BF7" s="60">
        <f ca="1">SUMPRODUCT(--(SUBTOTAL(3,OFFSET(INDEX($K$14:BF$4993,1,1),ROW($K$14:BF$4993)-ROW(INDEX($K$14:BF$4993,1,1)),0))=1),--($D$14:$D$4993=$D7),BF$14:BF$4993)</f>
        <v>2500</v>
      </c>
      <c r="BG7" s="60">
        <f ca="1">SUMPRODUCT(--(SUBTOTAL(3,OFFSET(INDEX($K$14:BG$4993,1,1),ROW($K$14:BG$4993)-ROW(INDEX($K$14:BG$4993,1,1)),0))=1),--($D$14:$D$4993=$D7),BG$14:BG$4993)</f>
        <v>2500</v>
      </c>
      <c r="BH7" s="60">
        <f ca="1">SUMPRODUCT(--(SUBTOTAL(3,OFFSET(INDEX($K$14:BH$4993,1,1),ROW($K$14:BH$4993)-ROW(INDEX($K$14:BH$4993,1,1)),0))=1),--($D$14:$D$4993=$D7),BH$14:BH$4993)</f>
        <v>2500</v>
      </c>
      <c r="BI7" s="60">
        <f ca="1">SUMPRODUCT(--(SUBTOTAL(3,OFFSET(INDEX($K$14:BI$4993,1,1),ROW($K$14:BI$4993)-ROW(INDEX($K$14:BI$4993,1,1)),0))=1),--($D$14:$D$4993=$D7),BI$14:BI$4993)</f>
        <v>2500</v>
      </c>
      <c r="BJ7" s="60">
        <f ca="1">SUMPRODUCT(--(SUBTOTAL(3,OFFSET(INDEX($K$14:BJ$4993,1,1),ROW($K$14:BJ$4993)-ROW(INDEX($K$14:BJ$4993,1,1)),0))=1),--($D$14:$D$4993=$D7),BJ$14:BJ$4993)</f>
        <v>2500</v>
      </c>
      <c r="BK7" s="60">
        <f ca="1">SUMPRODUCT(--(SUBTOTAL(3,OFFSET(INDEX($K$14:BK$4993,1,1),ROW($K$14:BK$4993)-ROW(INDEX($K$14:BK$4993,1,1)),0))=1),--($D$14:$D$4993=$D7),BK$14:BK$4993)</f>
        <v>2500</v>
      </c>
      <c r="BL7" s="60">
        <f ca="1">SUMPRODUCT(--(SUBTOTAL(3,OFFSET(INDEX($K$14:BL$4993,1,1),ROW($K$14:BL$4993)-ROW(INDEX($K$14:BL$4993,1,1)),0))=1),--($D$14:$D$4993=$D7),BL$14:BL$4993)</f>
        <v>2500</v>
      </c>
      <c r="BM7" s="60">
        <f ca="1">SUMPRODUCT(--(SUBTOTAL(3,OFFSET(INDEX($K$14:BM$4993,1,1),ROW($K$14:BM$4993)-ROW(INDEX($K$14:BM$4993,1,1)),0))=1),--($D$14:$D$4993=$D7),BM$14:BM$4993)</f>
        <v>2500</v>
      </c>
      <c r="BO7" s="60">
        <f t="shared" si="0"/>
        <v>90000</v>
      </c>
      <c r="BP7" s="60">
        <f t="shared" si="1"/>
        <v>75000</v>
      </c>
      <c r="BQ7" s="60">
        <f t="shared" si="2"/>
        <v>30000</v>
      </c>
      <c r="BR7" s="60">
        <f t="shared" si="3"/>
        <v>30000</v>
      </c>
      <c r="BS7" s="60">
        <f t="shared" si="4"/>
        <v>30000</v>
      </c>
      <c r="BT7" s="60">
        <f t="shared" si="5"/>
        <v>255000</v>
      </c>
    </row>
    <row r="8" spans="2:72" s="20" customFormat="1" ht="15">
      <c r="B8" s="21"/>
      <c r="C8" s="37"/>
      <c r="D8" s="21"/>
      <c r="E8" s="37" t="s">
        <v>57</v>
      </c>
      <c r="F8" s="39">
        <f>SUM(F4:F7)</f>
        <v>295500</v>
      </c>
      <c r="G8" s="39">
        <f aca="true" t="shared" si="6" ref="G8:Q8">SUM(G4:G7)</f>
        <v>89900</v>
      </c>
      <c r="H8" s="39">
        <f t="shared" si="6"/>
        <v>99050</v>
      </c>
      <c r="I8" s="39">
        <f t="shared" si="6"/>
        <v>75950</v>
      </c>
      <c r="J8" s="39">
        <f t="shared" si="6"/>
        <v>66050</v>
      </c>
      <c r="K8" s="39">
        <f t="shared" si="6"/>
        <v>67700</v>
      </c>
      <c r="L8" s="39">
        <f t="shared" si="6"/>
        <v>72500</v>
      </c>
      <c r="M8" s="39">
        <f t="shared" si="6"/>
        <v>75900</v>
      </c>
      <c r="N8" s="39">
        <f t="shared" si="6"/>
        <v>71800</v>
      </c>
      <c r="O8" s="39">
        <f t="shared" si="6"/>
        <v>59500</v>
      </c>
      <c r="P8" s="39">
        <f t="shared" si="6"/>
        <v>61250</v>
      </c>
      <c r="Q8" s="39">
        <f t="shared" si="6"/>
        <v>89250</v>
      </c>
      <c r="R8" s="39">
        <f aca="true" t="shared" si="7" ref="R8:BM8">SUM(R4:R7)</f>
        <v>445200</v>
      </c>
      <c r="S8" s="39">
        <f t="shared" si="7"/>
        <v>38250</v>
      </c>
      <c r="T8" s="39">
        <f t="shared" si="7"/>
        <v>180000</v>
      </c>
      <c r="U8" s="39">
        <f t="shared" si="7"/>
        <v>38250</v>
      </c>
      <c r="V8" s="39">
        <f t="shared" si="7"/>
        <v>38250</v>
      </c>
      <c r="W8" s="39">
        <f t="shared" si="7"/>
        <v>38250</v>
      </c>
      <c r="X8" s="39">
        <f t="shared" si="7"/>
        <v>38250</v>
      </c>
      <c r="Y8" s="39">
        <f t="shared" si="7"/>
        <v>38250</v>
      </c>
      <c r="Z8" s="39">
        <f t="shared" si="7"/>
        <v>38250</v>
      </c>
      <c r="AA8" s="39">
        <f t="shared" si="7"/>
        <v>38250</v>
      </c>
      <c r="AB8" s="39">
        <f t="shared" si="7"/>
        <v>38250</v>
      </c>
      <c r="AC8" s="39">
        <f t="shared" si="7"/>
        <v>38250</v>
      </c>
      <c r="AD8" s="39">
        <f t="shared" si="7"/>
        <v>38250</v>
      </c>
      <c r="AE8" s="39">
        <f t="shared" si="7"/>
        <v>38250</v>
      </c>
      <c r="AF8" s="39">
        <f t="shared" si="7"/>
        <v>38250</v>
      </c>
      <c r="AG8" s="39">
        <f t="shared" si="7"/>
        <v>38250</v>
      </c>
      <c r="AH8" s="39">
        <f t="shared" si="7"/>
        <v>38250</v>
      </c>
      <c r="AI8" s="39">
        <f t="shared" si="7"/>
        <v>38250</v>
      </c>
      <c r="AJ8" s="39">
        <f t="shared" si="7"/>
        <v>38250</v>
      </c>
      <c r="AK8" s="39">
        <f t="shared" si="7"/>
        <v>38250</v>
      </c>
      <c r="AL8" s="39">
        <f t="shared" si="7"/>
        <v>38250</v>
      </c>
      <c r="AM8" s="39">
        <f t="shared" si="7"/>
        <v>38250</v>
      </c>
      <c r="AN8" s="39">
        <f t="shared" si="7"/>
        <v>38250</v>
      </c>
      <c r="AO8" s="39">
        <f t="shared" si="7"/>
        <v>38250</v>
      </c>
      <c r="AP8" s="39">
        <f t="shared" si="7"/>
        <v>38250</v>
      </c>
      <c r="AQ8" s="39">
        <f t="shared" si="7"/>
        <v>38250</v>
      </c>
      <c r="AR8" s="39">
        <f t="shared" si="7"/>
        <v>38250</v>
      </c>
      <c r="AS8" s="39">
        <f t="shared" si="7"/>
        <v>38250</v>
      </c>
      <c r="AT8" s="39">
        <f t="shared" si="7"/>
        <v>38250</v>
      </c>
      <c r="AU8" s="39">
        <f t="shared" si="7"/>
        <v>38250</v>
      </c>
      <c r="AV8" s="39">
        <f t="shared" si="7"/>
        <v>38250</v>
      </c>
      <c r="AW8" s="39">
        <f t="shared" si="7"/>
        <v>38250</v>
      </c>
      <c r="AX8" s="39">
        <f t="shared" si="7"/>
        <v>38250</v>
      </c>
      <c r="AY8" s="39">
        <f t="shared" si="7"/>
        <v>38250</v>
      </c>
      <c r="AZ8" s="39">
        <f t="shared" si="7"/>
        <v>38250</v>
      </c>
      <c r="BA8" s="39">
        <f t="shared" si="7"/>
        <v>38250</v>
      </c>
      <c r="BB8" s="39">
        <f t="shared" si="7"/>
        <v>38250</v>
      </c>
      <c r="BC8" s="39">
        <f t="shared" si="7"/>
        <v>38250</v>
      </c>
      <c r="BD8" s="39">
        <f t="shared" si="7"/>
        <v>38250</v>
      </c>
      <c r="BE8" s="39">
        <f t="shared" si="7"/>
        <v>38250</v>
      </c>
      <c r="BF8" s="39">
        <f t="shared" si="7"/>
        <v>38250</v>
      </c>
      <c r="BG8" s="39">
        <f t="shared" si="7"/>
        <v>38250</v>
      </c>
      <c r="BH8" s="39">
        <f t="shared" si="7"/>
        <v>38250</v>
      </c>
      <c r="BI8" s="39">
        <f t="shared" si="7"/>
        <v>38250</v>
      </c>
      <c r="BJ8" s="39">
        <f t="shared" si="7"/>
        <v>38250</v>
      </c>
      <c r="BK8" s="39">
        <f t="shared" si="7"/>
        <v>38250</v>
      </c>
      <c r="BL8" s="39">
        <f t="shared" si="7"/>
        <v>38250</v>
      </c>
      <c r="BM8" s="39">
        <f t="shared" si="7"/>
        <v>38250</v>
      </c>
      <c r="BO8" s="39">
        <f t="shared" si="0"/>
        <v>1124350</v>
      </c>
      <c r="BP8" s="39">
        <f t="shared" si="1"/>
        <v>1007700</v>
      </c>
      <c r="BQ8" s="39">
        <f t="shared" si="2"/>
        <v>459000</v>
      </c>
      <c r="BR8" s="39">
        <f t="shared" si="3"/>
        <v>459000</v>
      </c>
      <c r="BS8" s="39">
        <f t="shared" si="4"/>
        <v>459000</v>
      </c>
      <c r="BT8" s="39">
        <f t="shared" si="5"/>
        <v>3509050</v>
      </c>
    </row>
    <row r="9" spans="2:72" s="10" customFormat="1" ht="15">
      <c r="B9" s="22"/>
      <c r="C9" s="49"/>
      <c r="D9" s="22" t="s">
        <v>24</v>
      </c>
      <c r="E9" s="49" t="s">
        <v>45</v>
      </c>
      <c r="F9" s="51">
        <f ca="1">SUMPRODUCT(--(SUBTOTAL(3,OFFSET(INDEX(F$14:$K$4993,1,1),ROW(F$14:$K$4993)-ROW(INDEX(F$14:$K$4993,1,1)),0))=1),--($D$14:$D$4993=$D9),F$14:F$4993)</f>
        <v>275000</v>
      </c>
      <c r="G9" s="51">
        <f ca="1">SUMPRODUCT(--(SUBTOTAL(3,OFFSET(INDEX(G$14:$K$4993,1,1),ROW(G$14:$K$4993)-ROW(INDEX(G$14:$K$4993,1,1)),0))=1),--($D$14:$D$4993=$D9),G$14:G$4993)</f>
        <v>115000</v>
      </c>
      <c r="H9" s="51">
        <f ca="1">SUMPRODUCT(--(SUBTOTAL(3,OFFSET(INDEX(H$14:$K$4993,1,1),ROW(H$14:$K$4993)-ROW(INDEX(H$14:$K$4993,1,1)),0))=1),--($D$14:$D$4993=$D9),H$14:H$4993)</f>
        <v>117500</v>
      </c>
      <c r="I9" s="51">
        <f ca="1">SUMPRODUCT(--(SUBTOTAL(3,OFFSET(INDEX(I$14:$K$4993,1,1),ROW(I$14:$K$4993)-ROW(INDEX(I$14:$K$4993,1,1)),0))=1),--($D$14:$D$4993=$D9),I$14:I$4993)</f>
        <v>82500</v>
      </c>
      <c r="J9" s="51">
        <f ca="1">SUMPRODUCT(--(SUBTOTAL(3,OFFSET(INDEX(J$14:$K$4993,1,1),ROW(J$14:$K$4993)-ROW(INDEX(J$14:$K$4993,1,1)),0))=1),--($D$14:$D$4993=$D9),J$14:J$4993)</f>
        <v>67500</v>
      </c>
      <c r="K9" s="51">
        <f ca="1">SUMPRODUCT(--(SUBTOTAL(3,OFFSET(INDEX(K$14:$K$4993,1,1),ROW(K$14:$K$4993)-ROW(INDEX(K$14:$K$4993,1,1)),0))=1),--($D$14:$D$4993=$D9),K$14:K$4993)</f>
        <v>70000</v>
      </c>
      <c r="L9" s="51">
        <f ca="1">SUMPRODUCT(--(SUBTOTAL(3,OFFSET(INDEX($K$14:L$4993,1,1),ROW($K$14:L$4993)-ROW(INDEX($K$14:L$4993,1,1)),0))=1),--($D$14:$D$4993=$D9),L$14:L$4993)</f>
        <v>75000</v>
      </c>
      <c r="M9" s="51">
        <f ca="1">SUMPRODUCT(--(SUBTOTAL(3,OFFSET(INDEX($K$14:M$4993,1,1),ROW($K$14:M$4993)-ROW(INDEX($K$14:M$4993,1,1)),0))=1),--($D$14:$D$4993=$D9),M$14:M$4993)</f>
        <v>80000</v>
      </c>
      <c r="N9" s="51">
        <f ca="1">SUMPRODUCT(--(SUBTOTAL(3,OFFSET(INDEX($K$14:N$4993,1,1),ROW($K$14:N$4993)-ROW(INDEX($K$14:N$4993,1,1)),0))=1),--($D$14:$D$4993=$D9),N$14:N$4993)</f>
        <v>85000</v>
      </c>
      <c r="O9" s="51">
        <f ca="1">SUMPRODUCT(--(SUBTOTAL(3,OFFSET(INDEX($K$14:O$4993,1,1),ROW($K$14:O$4993)-ROW(INDEX($K$14:O$4993,1,1)),0))=1),--($D$14:$D$4993=$D9),O$14:O$4993)</f>
        <v>65000</v>
      </c>
      <c r="P9" s="51">
        <f ca="1">SUMPRODUCT(--(SUBTOTAL(3,OFFSET(INDEX($K$14:P$4993,1,1),ROW($K$14:P$4993)-ROW(INDEX($K$14:P$4993,1,1)),0))=1),--($D$14:$D$4993=$D9),P$14:P$4993)</f>
        <v>67500</v>
      </c>
      <c r="Q9" s="51">
        <f ca="1">SUMPRODUCT(--(SUBTOTAL(3,OFFSET(INDEX($K$14:Q$4993,1,1),ROW($K$14:Q$4993)-ROW(INDEX($K$14:Q$4993,1,1)),0))=1),--($D$14:$D$4993=$D9),Q$14:Q$4993)</f>
        <v>107500</v>
      </c>
      <c r="R9" s="51">
        <f ca="1">SUMPRODUCT(--(SUBTOTAL(3,OFFSET(INDEX($K$14:R$4993,1,1),ROW($K$14:R$4993)-ROW(INDEX($K$14:R$4993,1,1)),0))=1),--($D$14:$D$4993=$D9),R$14:R$4993)</f>
        <v>467500</v>
      </c>
      <c r="S9" s="51">
        <f ca="1">SUMPRODUCT(--(SUBTOTAL(3,OFFSET(INDEX($K$14:S$4993,1,1),ROW($K$14:S$4993)-ROW(INDEX($K$14:S$4993,1,1)),0))=1),--($D$14:$D$4993=$D9),S$14:S$4993)</f>
        <v>47500</v>
      </c>
      <c r="T9" s="51">
        <f ca="1">SUMPRODUCT(--(SUBTOTAL(3,OFFSET(INDEX($K$14:T$4993,1,1),ROW($K$14:T$4993)-ROW(INDEX($K$14:T$4993,1,1)),0))=1),--($D$14:$D$4993=$D9),T$14:T$4993)</f>
        <v>250000</v>
      </c>
      <c r="U9" s="51">
        <f ca="1">SUMPRODUCT(--(SUBTOTAL(3,OFFSET(INDEX($K$14:U$4993,1,1),ROW($K$14:U$4993)-ROW(INDEX($K$14:U$4993,1,1)),0))=1),--($D$14:$D$4993=$D9),U$14:U$4993)</f>
        <v>47500</v>
      </c>
      <c r="V9" s="51">
        <f ca="1">SUMPRODUCT(--(SUBTOTAL(3,OFFSET(INDEX($K$14:V$4993,1,1),ROW($K$14:V$4993)-ROW(INDEX($K$14:V$4993,1,1)),0))=1),--($D$14:$D$4993=$D9),V$14:V$4993)</f>
        <v>47500</v>
      </c>
      <c r="W9" s="51">
        <f ca="1">SUMPRODUCT(--(SUBTOTAL(3,OFFSET(INDEX($K$14:W$4993,1,1),ROW($K$14:W$4993)-ROW(INDEX($K$14:W$4993,1,1)),0))=1),--($D$14:$D$4993=$D9),W$14:W$4993)</f>
        <v>47500</v>
      </c>
      <c r="X9" s="51">
        <f ca="1">SUMPRODUCT(--(SUBTOTAL(3,OFFSET(INDEX($K$14:X$4993,1,1),ROW($K$14:X$4993)-ROW(INDEX($K$14:X$4993,1,1)),0))=1),--($D$14:$D$4993=$D9),X$14:X$4993)</f>
        <v>47500</v>
      </c>
      <c r="Y9" s="51">
        <f ca="1">SUMPRODUCT(--(SUBTOTAL(3,OFFSET(INDEX($K$14:Y$4993,1,1),ROW($K$14:Y$4993)-ROW(INDEX($K$14:Y$4993,1,1)),0))=1),--($D$14:$D$4993=$D9),Y$14:Y$4993)</f>
        <v>47500</v>
      </c>
      <c r="Z9" s="51">
        <f ca="1">SUMPRODUCT(--(SUBTOTAL(3,OFFSET(INDEX($K$14:Z$4993,1,1),ROW($K$14:Z$4993)-ROW(INDEX($K$14:Z$4993,1,1)),0))=1),--($D$14:$D$4993=$D9),Z$14:Z$4993)</f>
        <v>47500</v>
      </c>
      <c r="AA9" s="51">
        <f ca="1">SUMPRODUCT(--(SUBTOTAL(3,OFFSET(INDEX($K$14:AA$4993,1,1),ROW($K$14:AA$4993)-ROW(INDEX($K$14:AA$4993,1,1)),0))=1),--($D$14:$D$4993=$D9),AA$14:AA$4993)</f>
        <v>47500</v>
      </c>
      <c r="AB9" s="51">
        <f ca="1">SUMPRODUCT(--(SUBTOTAL(3,OFFSET(INDEX($K$14:AB$4993,1,1),ROW($K$14:AB$4993)-ROW(INDEX($K$14:AB$4993,1,1)),0))=1),--($D$14:$D$4993=$D9),AB$14:AB$4993)</f>
        <v>47500</v>
      </c>
      <c r="AC9" s="51">
        <f ca="1">SUMPRODUCT(--(SUBTOTAL(3,OFFSET(INDEX($K$14:AC$4993,1,1),ROW($K$14:AC$4993)-ROW(INDEX($K$14:AC$4993,1,1)),0))=1),--($D$14:$D$4993=$D9),AC$14:AC$4993)</f>
        <v>47500</v>
      </c>
      <c r="AD9" s="51">
        <f ca="1">SUMPRODUCT(--(SUBTOTAL(3,OFFSET(INDEX($K$14:AD$4993,1,1),ROW($K$14:AD$4993)-ROW(INDEX($K$14:AD$4993,1,1)),0))=1),--($D$14:$D$4993=$D9),AD$14:AD$4993)</f>
        <v>47500</v>
      </c>
      <c r="AE9" s="51">
        <f ca="1">SUMPRODUCT(--(SUBTOTAL(3,OFFSET(INDEX($K$14:AE$4993,1,1),ROW($K$14:AE$4993)-ROW(INDEX($K$14:AE$4993,1,1)),0))=1),--($D$14:$D$4993=$D9),AE$14:AE$4993)</f>
        <v>47500</v>
      </c>
      <c r="AF9" s="51">
        <f ca="1">SUMPRODUCT(--(SUBTOTAL(3,OFFSET(INDEX($K$14:AF$4993,1,1),ROW($K$14:AF$4993)-ROW(INDEX($K$14:AF$4993,1,1)),0))=1),--($D$14:$D$4993=$D9),AF$14:AF$4993)</f>
        <v>47500</v>
      </c>
      <c r="AG9" s="51">
        <f ca="1">SUMPRODUCT(--(SUBTOTAL(3,OFFSET(INDEX($K$14:AG$4993,1,1),ROW($K$14:AG$4993)-ROW(INDEX($K$14:AG$4993,1,1)),0))=1),--($D$14:$D$4993=$D9),AG$14:AG$4993)</f>
        <v>47500</v>
      </c>
      <c r="AH9" s="51">
        <f ca="1">SUMPRODUCT(--(SUBTOTAL(3,OFFSET(INDEX($K$14:AH$4993,1,1),ROW($K$14:AH$4993)-ROW(INDEX($K$14:AH$4993,1,1)),0))=1),--($D$14:$D$4993=$D9),AH$14:AH$4993)</f>
        <v>47500</v>
      </c>
      <c r="AI9" s="51">
        <f ca="1">SUMPRODUCT(--(SUBTOTAL(3,OFFSET(INDEX($K$14:AI$4993,1,1),ROW($K$14:AI$4993)-ROW(INDEX($K$14:AI$4993,1,1)),0))=1),--($D$14:$D$4993=$D9),AI$14:AI$4993)</f>
        <v>47500</v>
      </c>
      <c r="AJ9" s="51">
        <f ca="1">SUMPRODUCT(--(SUBTOTAL(3,OFFSET(INDEX($K$14:AJ$4993,1,1),ROW($K$14:AJ$4993)-ROW(INDEX($K$14:AJ$4993,1,1)),0))=1),--($D$14:$D$4993=$D9),AJ$14:AJ$4993)</f>
        <v>47500</v>
      </c>
      <c r="AK9" s="51">
        <f ca="1">SUMPRODUCT(--(SUBTOTAL(3,OFFSET(INDEX($K$14:AK$4993,1,1),ROW($K$14:AK$4993)-ROW(INDEX($K$14:AK$4993,1,1)),0))=1),--($D$14:$D$4993=$D9),AK$14:AK$4993)</f>
        <v>47500</v>
      </c>
      <c r="AL9" s="51">
        <f ca="1">SUMPRODUCT(--(SUBTOTAL(3,OFFSET(INDEX($K$14:AL$4993,1,1),ROW($K$14:AL$4993)-ROW(INDEX($K$14:AL$4993,1,1)),0))=1),--($D$14:$D$4993=$D9),AL$14:AL$4993)</f>
        <v>47500</v>
      </c>
      <c r="AM9" s="51">
        <f ca="1">SUMPRODUCT(--(SUBTOTAL(3,OFFSET(INDEX($K$14:AM$4993,1,1),ROW($K$14:AM$4993)-ROW(INDEX($K$14:AM$4993,1,1)),0))=1),--($D$14:$D$4993=$D9),AM$14:AM$4993)</f>
        <v>47500</v>
      </c>
      <c r="AN9" s="51">
        <f ca="1">SUMPRODUCT(--(SUBTOTAL(3,OFFSET(INDEX($K$14:AN$4993,1,1),ROW($K$14:AN$4993)-ROW(INDEX($K$14:AN$4993,1,1)),0))=1),--($D$14:$D$4993=$D9),AN$14:AN$4993)</f>
        <v>47500</v>
      </c>
      <c r="AO9" s="51">
        <f ca="1">SUMPRODUCT(--(SUBTOTAL(3,OFFSET(INDEX($K$14:AO$4993,1,1),ROW($K$14:AO$4993)-ROW(INDEX($K$14:AO$4993,1,1)),0))=1),--($D$14:$D$4993=$D9),AO$14:AO$4993)</f>
        <v>47500</v>
      </c>
      <c r="AP9" s="51">
        <f ca="1">SUMPRODUCT(--(SUBTOTAL(3,OFFSET(INDEX($K$14:AP$4993,1,1),ROW($K$14:AP$4993)-ROW(INDEX($K$14:AP$4993,1,1)),0))=1),--($D$14:$D$4993=$D9),AP$14:AP$4993)</f>
        <v>47500</v>
      </c>
      <c r="AQ9" s="51">
        <f ca="1">SUMPRODUCT(--(SUBTOTAL(3,OFFSET(INDEX($K$14:AQ$4993,1,1),ROW($K$14:AQ$4993)-ROW(INDEX($K$14:AQ$4993,1,1)),0))=1),--($D$14:$D$4993=$D9),AQ$14:AQ$4993)</f>
        <v>47500</v>
      </c>
      <c r="AR9" s="51">
        <f ca="1">SUMPRODUCT(--(SUBTOTAL(3,OFFSET(INDEX($K$14:AR$4993,1,1),ROW($K$14:AR$4993)-ROW(INDEX($K$14:AR$4993,1,1)),0))=1),--($D$14:$D$4993=$D9),AR$14:AR$4993)</f>
        <v>47500</v>
      </c>
      <c r="AS9" s="51">
        <f ca="1">SUMPRODUCT(--(SUBTOTAL(3,OFFSET(INDEX($K$14:AS$4993,1,1),ROW($K$14:AS$4993)-ROW(INDEX($K$14:AS$4993,1,1)),0))=1),--($D$14:$D$4993=$D9),AS$14:AS$4993)</f>
        <v>47500</v>
      </c>
      <c r="AT9" s="51">
        <f ca="1">SUMPRODUCT(--(SUBTOTAL(3,OFFSET(INDEX($K$14:AT$4993,1,1),ROW($K$14:AT$4993)-ROW(INDEX($K$14:AT$4993,1,1)),0))=1),--($D$14:$D$4993=$D9),AT$14:AT$4993)</f>
        <v>47500</v>
      </c>
      <c r="AU9" s="51">
        <f ca="1">SUMPRODUCT(--(SUBTOTAL(3,OFFSET(INDEX($K$14:AU$4993,1,1),ROW($K$14:AU$4993)-ROW(INDEX($K$14:AU$4993,1,1)),0))=1),--($D$14:$D$4993=$D9),AU$14:AU$4993)</f>
        <v>47500</v>
      </c>
      <c r="AV9" s="51">
        <f ca="1">SUMPRODUCT(--(SUBTOTAL(3,OFFSET(INDEX($K$14:AV$4993,1,1),ROW($K$14:AV$4993)-ROW(INDEX($K$14:AV$4993,1,1)),0))=1),--($D$14:$D$4993=$D9),AV$14:AV$4993)</f>
        <v>47500</v>
      </c>
      <c r="AW9" s="51">
        <f ca="1">SUMPRODUCT(--(SUBTOTAL(3,OFFSET(INDEX($K$14:AW$4993,1,1),ROW($K$14:AW$4993)-ROW(INDEX($K$14:AW$4993,1,1)),0))=1),--($D$14:$D$4993=$D9),AW$14:AW$4993)</f>
        <v>47500</v>
      </c>
      <c r="AX9" s="51">
        <f ca="1">SUMPRODUCT(--(SUBTOTAL(3,OFFSET(INDEX($K$14:AX$4993,1,1),ROW($K$14:AX$4993)-ROW(INDEX($K$14:AX$4993,1,1)),0))=1),--($D$14:$D$4993=$D9),AX$14:AX$4993)</f>
        <v>47500</v>
      </c>
      <c r="AY9" s="51">
        <f ca="1">SUMPRODUCT(--(SUBTOTAL(3,OFFSET(INDEX($K$14:AY$4993,1,1),ROW($K$14:AY$4993)-ROW(INDEX($K$14:AY$4993,1,1)),0))=1),--($D$14:$D$4993=$D9),AY$14:AY$4993)</f>
        <v>47500</v>
      </c>
      <c r="AZ9" s="51">
        <f ca="1">SUMPRODUCT(--(SUBTOTAL(3,OFFSET(INDEX($K$14:AZ$4993,1,1),ROW($K$14:AZ$4993)-ROW(INDEX($K$14:AZ$4993,1,1)),0))=1),--($D$14:$D$4993=$D9),AZ$14:AZ$4993)</f>
        <v>47500</v>
      </c>
      <c r="BA9" s="51">
        <f ca="1">SUMPRODUCT(--(SUBTOTAL(3,OFFSET(INDEX($K$14:BA$4993,1,1),ROW($K$14:BA$4993)-ROW(INDEX($K$14:BA$4993,1,1)),0))=1),--($D$14:$D$4993=$D9),BA$14:BA$4993)</f>
        <v>47500</v>
      </c>
      <c r="BB9" s="51">
        <f ca="1">SUMPRODUCT(--(SUBTOTAL(3,OFFSET(INDEX($K$14:BB$4993,1,1),ROW($K$14:BB$4993)-ROW(INDEX($K$14:BB$4993,1,1)),0))=1),--($D$14:$D$4993=$D9),BB$14:BB$4993)</f>
        <v>47500</v>
      </c>
      <c r="BC9" s="51">
        <f ca="1">SUMPRODUCT(--(SUBTOTAL(3,OFFSET(INDEX($K$14:BC$4993,1,1),ROW($K$14:BC$4993)-ROW(INDEX($K$14:BC$4993,1,1)),0))=1),--($D$14:$D$4993=$D9),BC$14:BC$4993)</f>
        <v>47500</v>
      </c>
      <c r="BD9" s="51">
        <f ca="1">SUMPRODUCT(--(SUBTOTAL(3,OFFSET(INDEX($K$14:BD$4993,1,1),ROW($K$14:BD$4993)-ROW(INDEX($K$14:BD$4993,1,1)),0))=1),--($D$14:$D$4993=$D9),BD$14:BD$4993)</f>
        <v>47500</v>
      </c>
      <c r="BE9" s="51">
        <f ca="1">SUMPRODUCT(--(SUBTOTAL(3,OFFSET(INDEX($K$14:BE$4993,1,1),ROW($K$14:BE$4993)-ROW(INDEX($K$14:BE$4993,1,1)),0))=1),--($D$14:$D$4993=$D9),BE$14:BE$4993)</f>
        <v>47500</v>
      </c>
      <c r="BF9" s="51">
        <f ca="1">SUMPRODUCT(--(SUBTOTAL(3,OFFSET(INDEX($K$14:BF$4993,1,1),ROW($K$14:BF$4993)-ROW(INDEX($K$14:BF$4993,1,1)),0))=1),--($D$14:$D$4993=$D9),BF$14:BF$4993)</f>
        <v>47500</v>
      </c>
      <c r="BG9" s="51">
        <f ca="1">SUMPRODUCT(--(SUBTOTAL(3,OFFSET(INDEX($K$14:BG$4993,1,1),ROW($K$14:BG$4993)-ROW(INDEX($K$14:BG$4993,1,1)),0))=1),--($D$14:$D$4993=$D9),BG$14:BG$4993)</f>
        <v>47500</v>
      </c>
      <c r="BH9" s="51">
        <f ca="1">SUMPRODUCT(--(SUBTOTAL(3,OFFSET(INDEX($K$14:BH$4993,1,1),ROW($K$14:BH$4993)-ROW(INDEX($K$14:BH$4993,1,1)),0))=1),--($D$14:$D$4993=$D9),BH$14:BH$4993)</f>
        <v>47500</v>
      </c>
      <c r="BI9" s="51">
        <f ca="1">SUMPRODUCT(--(SUBTOTAL(3,OFFSET(INDEX($K$14:BI$4993,1,1),ROW($K$14:BI$4993)-ROW(INDEX($K$14:BI$4993,1,1)),0))=1),--($D$14:$D$4993=$D9),BI$14:BI$4993)</f>
        <v>47500</v>
      </c>
      <c r="BJ9" s="51">
        <f ca="1">SUMPRODUCT(--(SUBTOTAL(3,OFFSET(INDEX($K$14:BJ$4993,1,1),ROW($K$14:BJ$4993)-ROW(INDEX($K$14:BJ$4993,1,1)),0))=1),--($D$14:$D$4993=$D9),BJ$14:BJ$4993)</f>
        <v>47500</v>
      </c>
      <c r="BK9" s="51">
        <f ca="1">SUMPRODUCT(--(SUBTOTAL(3,OFFSET(INDEX($K$14:BK$4993,1,1),ROW($K$14:BK$4993)-ROW(INDEX($K$14:BK$4993,1,1)),0))=1),--($D$14:$D$4993=$D9),BK$14:BK$4993)</f>
        <v>47500</v>
      </c>
      <c r="BL9" s="51">
        <f ca="1">SUMPRODUCT(--(SUBTOTAL(3,OFFSET(INDEX($K$14:BL$4993,1,1),ROW($K$14:BL$4993)-ROW(INDEX($K$14:BL$4993,1,1)),0))=1),--($D$14:$D$4993=$D9),BL$14:BL$4993)</f>
        <v>47500</v>
      </c>
      <c r="BM9" s="51">
        <f ca="1">SUMPRODUCT(--(SUBTOTAL(3,OFFSET(INDEX($K$14:BM$4993,1,1),ROW($K$14:BM$4993)-ROW(INDEX($K$14:BM$4993,1,1)),0))=1),--($D$14:$D$4993=$D9),BM$14:BM$4993)</f>
        <v>47500</v>
      </c>
      <c r="BO9" s="51">
        <f t="shared" si="0"/>
        <v>1207500</v>
      </c>
      <c r="BP9" s="51">
        <f t="shared" si="1"/>
        <v>1192500</v>
      </c>
      <c r="BQ9" s="51">
        <f t="shared" si="2"/>
        <v>570000</v>
      </c>
      <c r="BR9" s="51">
        <f t="shared" si="3"/>
        <v>570000</v>
      </c>
      <c r="BS9" s="51">
        <f t="shared" si="4"/>
        <v>570000</v>
      </c>
      <c r="BT9" s="51">
        <f t="shared" si="5"/>
        <v>4110000</v>
      </c>
    </row>
    <row r="10" spans="1:72" s="53" customFormat="1" ht="15">
      <c r="A10" s="56"/>
      <c r="B10" s="56"/>
      <c r="C10" s="56"/>
      <c r="D10" s="57"/>
      <c r="E10" s="56" t="s">
        <v>76</v>
      </c>
      <c r="F10" s="59">
        <f aca="true" t="shared" si="8" ref="F10:Q10">+F9-F8</f>
        <v>-20500</v>
      </c>
      <c r="G10" s="59">
        <f t="shared" si="8"/>
        <v>25100</v>
      </c>
      <c r="H10" s="59">
        <f t="shared" si="8"/>
        <v>18450</v>
      </c>
      <c r="I10" s="59">
        <f t="shared" si="8"/>
        <v>6550</v>
      </c>
      <c r="J10" s="59">
        <f t="shared" si="8"/>
        <v>1450</v>
      </c>
      <c r="K10" s="59">
        <f t="shared" si="8"/>
        <v>2300</v>
      </c>
      <c r="L10" s="59">
        <f t="shared" si="8"/>
        <v>2500</v>
      </c>
      <c r="M10" s="59">
        <f t="shared" si="8"/>
        <v>4100</v>
      </c>
      <c r="N10" s="59">
        <f t="shared" si="8"/>
        <v>13200</v>
      </c>
      <c r="O10" s="59">
        <f t="shared" si="8"/>
        <v>5500</v>
      </c>
      <c r="P10" s="59">
        <f t="shared" si="8"/>
        <v>6250</v>
      </c>
      <c r="Q10" s="59">
        <f t="shared" si="8"/>
        <v>18250</v>
      </c>
      <c r="R10" s="59">
        <f aca="true" t="shared" si="9" ref="R10:BM10">+R9-R8</f>
        <v>22300</v>
      </c>
      <c r="S10" s="59">
        <f t="shared" si="9"/>
        <v>9250</v>
      </c>
      <c r="T10" s="59">
        <f t="shared" si="9"/>
        <v>70000</v>
      </c>
      <c r="U10" s="59">
        <f t="shared" si="9"/>
        <v>9250</v>
      </c>
      <c r="V10" s="59">
        <f t="shared" si="9"/>
        <v>9250</v>
      </c>
      <c r="W10" s="59">
        <f t="shared" si="9"/>
        <v>9250</v>
      </c>
      <c r="X10" s="59">
        <f t="shared" si="9"/>
        <v>9250</v>
      </c>
      <c r="Y10" s="59">
        <f t="shared" si="9"/>
        <v>9250</v>
      </c>
      <c r="Z10" s="59">
        <f t="shared" si="9"/>
        <v>9250</v>
      </c>
      <c r="AA10" s="59">
        <f t="shared" si="9"/>
        <v>9250</v>
      </c>
      <c r="AB10" s="59">
        <f t="shared" si="9"/>
        <v>9250</v>
      </c>
      <c r="AC10" s="59">
        <f t="shared" si="9"/>
        <v>9250</v>
      </c>
      <c r="AD10" s="59">
        <f t="shared" si="9"/>
        <v>9250</v>
      </c>
      <c r="AE10" s="59">
        <f t="shared" si="9"/>
        <v>9250</v>
      </c>
      <c r="AF10" s="59">
        <f t="shared" si="9"/>
        <v>9250</v>
      </c>
      <c r="AG10" s="59">
        <f t="shared" si="9"/>
        <v>9250</v>
      </c>
      <c r="AH10" s="59">
        <f t="shared" si="9"/>
        <v>9250</v>
      </c>
      <c r="AI10" s="59">
        <f t="shared" si="9"/>
        <v>9250</v>
      </c>
      <c r="AJ10" s="59">
        <f t="shared" si="9"/>
        <v>9250</v>
      </c>
      <c r="AK10" s="59">
        <f t="shared" si="9"/>
        <v>9250</v>
      </c>
      <c r="AL10" s="59">
        <f t="shared" si="9"/>
        <v>9250</v>
      </c>
      <c r="AM10" s="59">
        <f t="shared" si="9"/>
        <v>9250</v>
      </c>
      <c r="AN10" s="59">
        <f t="shared" si="9"/>
        <v>9250</v>
      </c>
      <c r="AO10" s="59">
        <f t="shared" si="9"/>
        <v>9250</v>
      </c>
      <c r="AP10" s="59">
        <f t="shared" si="9"/>
        <v>9250</v>
      </c>
      <c r="AQ10" s="59">
        <f t="shared" si="9"/>
        <v>9250</v>
      </c>
      <c r="AR10" s="59">
        <f t="shared" si="9"/>
        <v>9250</v>
      </c>
      <c r="AS10" s="59">
        <f t="shared" si="9"/>
        <v>9250</v>
      </c>
      <c r="AT10" s="59">
        <f t="shared" si="9"/>
        <v>9250</v>
      </c>
      <c r="AU10" s="59">
        <f t="shared" si="9"/>
        <v>9250</v>
      </c>
      <c r="AV10" s="59">
        <f t="shared" si="9"/>
        <v>9250</v>
      </c>
      <c r="AW10" s="59">
        <f t="shared" si="9"/>
        <v>9250</v>
      </c>
      <c r="AX10" s="59">
        <f t="shared" si="9"/>
        <v>9250</v>
      </c>
      <c r="AY10" s="59">
        <f t="shared" si="9"/>
        <v>9250</v>
      </c>
      <c r="AZ10" s="59">
        <f t="shared" si="9"/>
        <v>9250</v>
      </c>
      <c r="BA10" s="59">
        <f t="shared" si="9"/>
        <v>9250</v>
      </c>
      <c r="BB10" s="59">
        <f t="shared" si="9"/>
        <v>9250</v>
      </c>
      <c r="BC10" s="59">
        <f t="shared" si="9"/>
        <v>9250</v>
      </c>
      <c r="BD10" s="59">
        <f t="shared" si="9"/>
        <v>9250</v>
      </c>
      <c r="BE10" s="59">
        <f t="shared" si="9"/>
        <v>9250</v>
      </c>
      <c r="BF10" s="59">
        <f t="shared" si="9"/>
        <v>9250</v>
      </c>
      <c r="BG10" s="59">
        <f t="shared" si="9"/>
        <v>9250</v>
      </c>
      <c r="BH10" s="59">
        <f t="shared" si="9"/>
        <v>9250</v>
      </c>
      <c r="BI10" s="59">
        <f t="shared" si="9"/>
        <v>9250</v>
      </c>
      <c r="BJ10" s="59">
        <f t="shared" si="9"/>
        <v>9250</v>
      </c>
      <c r="BK10" s="59">
        <f t="shared" si="9"/>
        <v>9250</v>
      </c>
      <c r="BL10" s="59">
        <f t="shared" si="9"/>
        <v>9250</v>
      </c>
      <c r="BM10" s="59">
        <f t="shared" si="9"/>
        <v>9250</v>
      </c>
      <c r="BO10" s="59">
        <f t="shared" si="0"/>
        <v>83150</v>
      </c>
      <c r="BP10" s="59">
        <f t="shared" si="1"/>
        <v>184800</v>
      </c>
      <c r="BQ10" s="59">
        <f t="shared" si="2"/>
        <v>111000</v>
      </c>
      <c r="BR10" s="59">
        <f t="shared" si="3"/>
        <v>111000</v>
      </c>
      <c r="BS10" s="59">
        <f t="shared" si="4"/>
        <v>111000</v>
      </c>
      <c r="BT10" s="59">
        <f t="shared" si="5"/>
        <v>600950</v>
      </c>
    </row>
    <row r="11" spans="6:72" ht="8.25" customHeight="1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O11" s="4"/>
      <c r="BP11" s="4"/>
      <c r="BQ11" s="4"/>
      <c r="BR11" s="4"/>
      <c r="BS11" s="4"/>
      <c r="BT11" s="4"/>
    </row>
    <row r="12" spans="6:72" ht="15">
      <c r="F12" s="61">
        <v>39904</v>
      </c>
      <c r="G12" s="61">
        <v>39934</v>
      </c>
      <c r="H12" s="61">
        <v>39964</v>
      </c>
      <c r="I12" s="61">
        <v>39994</v>
      </c>
      <c r="J12" s="61">
        <v>40024</v>
      </c>
      <c r="K12" s="61">
        <v>40054</v>
      </c>
      <c r="L12" s="61">
        <v>40084</v>
      </c>
      <c r="M12" s="61">
        <v>40114</v>
      </c>
      <c r="N12" s="61">
        <v>40144</v>
      </c>
      <c r="O12" s="61">
        <v>40174</v>
      </c>
      <c r="P12" s="61">
        <v>40204</v>
      </c>
      <c r="Q12" s="61">
        <v>40234</v>
      </c>
      <c r="R12" s="61">
        <v>40234</v>
      </c>
      <c r="S12" s="61">
        <v>40234</v>
      </c>
      <c r="T12" s="61">
        <v>40234</v>
      </c>
      <c r="U12" s="61">
        <v>40234</v>
      </c>
      <c r="V12" s="61">
        <v>40234</v>
      </c>
      <c r="W12" s="61">
        <v>40234</v>
      </c>
      <c r="X12" s="61">
        <v>40234</v>
      </c>
      <c r="Y12" s="61">
        <v>40234</v>
      </c>
      <c r="Z12" s="61">
        <v>40234</v>
      </c>
      <c r="AA12" s="61">
        <v>40234</v>
      </c>
      <c r="AB12" s="61">
        <v>40234</v>
      </c>
      <c r="AC12" s="61">
        <v>40234</v>
      </c>
      <c r="AD12" s="61">
        <v>40234</v>
      </c>
      <c r="AE12" s="61">
        <v>40234</v>
      </c>
      <c r="AF12" s="61">
        <v>40234</v>
      </c>
      <c r="AG12" s="61">
        <v>40234</v>
      </c>
      <c r="AH12" s="61">
        <v>40234</v>
      </c>
      <c r="AI12" s="61">
        <v>40234</v>
      </c>
      <c r="AJ12" s="61">
        <v>40234</v>
      </c>
      <c r="AK12" s="61">
        <v>40234</v>
      </c>
      <c r="AL12" s="61">
        <v>40234</v>
      </c>
      <c r="AM12" s="61">
        <v>40234</v>
      </c>
      <c r="AN12" s="61">
        <v>40234</v>
      </c>
      <c r="AO12" s="61">
        <v>40234</v>
      </c>
      <c r="AP12" s="61">
        <v>40234</v>
      </c>
      <c r="AQ12" s="61">
        <v>40234</v>
      </c>
      <c r="AR12" s="61">
        <v>40234</v>
      </c>
      <c r="AS12" s="61">
        <v>40234</v>
      </c>
      <c r="AT12" s="61">
        <v>40234</v>
      </c>
      <c r="AU12" s="61">
        <v>40234</v>
      </c>
      <c r="AV12" s="61">
        <v>40234</v>
      </c>
      <c r="AW12" s="61">
        <v>40234</v>
      </c>
      <c r="AX12" s="61">
        <v>40234</v>
      </c>
      <c r="AY12" s="61">
        <v>40234</v>
      </c>
      <c r="AZ12" s="61">
        <v>40234</v>
      </c>
      <c r="BA12" s="61">
        <v>40234</v>
      </c>
      <c r="BB12" s="61">
        <v>40234</v>
      </c>
      <c r="BC12" s="61">
        <v>40234</v>
      </c>
      <c r="BD12" s="61">
        <v>40234</v>
      </c>
      <c r="BE12" s="61">
        <v>40234</v>
      </c>
      <c r="BF12" s="61">
        <v>40234</v>
      </c>
      <c r="BG12" s="61">
        <v>40234</v>
      </c>
      <c r="BH12" s="61">
        <v>40234</v>
      </c>
      <c r="BI12" s="61">
        <v>40234</v>
      </c>
      <c r="BJ12" s="61">
        <v>40234</v>
      </c>
      <c r="BK12" s="61">
        <v>40234</v>
      </c>
      <c r="BL12" s="61">
        <v>40234</v>
      </c>
      <c r="BM12" s="61">
        <v>40234</v>
      </c>
      <c r="BO12" s="61"/>
      <c r="BP12" s="61"/>
      <c r="BQ12" s="61"/>
      <c r="BR12" s="61"/>
      <c r="BS12" s="61"/>
      <c r="BT12" s="61"/>
    </row>
    <row r="13" spans="1:72" s="14" customFormat="1" ht="30.75" customHeight="1">
      <c r="A13" s="14" t="s">
        <v>37</v>
      </c>
      <c r="B13" s="14" t="s">
        <v>58</v>
      </c>
      <c r="D13" s="15"/>
      <c r="F13" s="16" t="str">
        <f>+F1</f>
        <v>F1</v>
      </c>
      <c r="G13" s="16" t="str">
        <f aca="true" t="shared" si="10" ref="G13:Q13">+G1</f>
        <v>F2</v>
      </c>
      <c r="H13" s="16" t="str">
        <f t="shared" si="10"/>
        <v>F3</v>
      </c>
      <c r="I13" s="16" t="str">
        <f t="shared" si="10"/>
        <v>F4</v>
      </c>
      <c r="J13" s="16" t="str">
        <f t="shared" si="10"/>
        <v>F5</v>
      </c>
      <c r="K13" s="16" t="str">
        <f t="shared" si="10"/>
        <v>F6</v>
      </c>
      <c r="L13" s="16" t="str">
        <f t="shared" si="10"/>
        <v>F7</v>
      </c>
      <c r="M13" s="16" t="str">
        <f t="shared" si="10"/>
        <v>F8</v>
      </c>
      <c r="N13" s="16" t="str">
        <f t="shared" si="10"/>
        <v>F9</v>
      </c>
      <c r="O13" s="16" t="str">
        <f t="shared" si="10"/>
        <v>F10</v>
      </c>
      <c r="P13" s="16" t="str">
        <f t="shared" si="10"/>
        <v>F11</v>
      </c>
      <c r="Q13" s="16" t="str">
        <f t="shared" si="10"/>
        <v>F12</v>
      </c>
      <c r="R13" s="16" t="str">
        <f aca="true" t="shared" si="11" ref="R13:BM13">+R1</f>
        <v>F13</v>
      </c>
      <c r="S13" s="16" t="str">
        <f t="shared" si="11"/>
        <v>F14</v>
      </c>
      <c r="T13" s="16" t="str">
        <f t="shared" si="11"/>
        <v>F15</v>
      </c>
      <c r="U13" s="16" t="str">
        <f t="shared" si="11"/>
        <v>F16</v>
      </c>
      <c r="V13" s="16" t="str">
        <f t="shared" si="11"/>
        <v>F17</v>
      </c>
      <c r="W13" s="16" t="str">
        <f t="shared" si="11"/>
        <v>F18</v>
      </c>
      <c r="X13" s="16" t="str">
        <f t="shared" si="11"/>
        <v>F19</v>
      </c>
      <c r="Y13" s="16" t="str">
        <f t="shared" si="11"/>
        <v>F20</v>
      </c>
      <c r="Z13" s="16" t="str">
        <f t="shared" si="11"/>
        <v>F21</v>
      </c>
      <c r="AA13" s="16" t="str">
        <f t="shared" si="11"/>
        <v>F22</v>
      </c>
      <c r="AB13" s="16" t="str">
        <f t="shared" si="11"/>
        <v>F23</v>
      </c>
      <c r="AC13" s="16" t="str">
        <f t="shared" si="11"/>
        <v>F24</v>
      </c>
      <c r="AD13" s="16" t="str">
        <f t="shared" si="11"/>
        <v>F25</v>
      </c>
      <c r="AE13" s="16" t="str">
        <f t="shared" si="11"/>
        <v>F26</v>
      </c>
      <c r="AF13" s="16" t="str">
        <f t="shared" si="11"/>
        <v>F27</v>
      </c>
      <c r="AG13" s="16" t="str">
        <f t="shared" si="11"/>
        <v>F28</v>
      </c>
      <c r="AH13" s="16" t="str">
        <f t="shared" si="11"/>
        <v>F29</v>
      </c>
      <c r="AI13" s="16" t="str">
        <f t="shared" si="11"/>
        <v>F30</v>
      </c>
      <c r="AJ13" s="16" t="str">
        <f t="shared" si="11"/>
        <v>F31</v>
      </c>
      <c r="AK13" s="16" t="str">
        <f t="shared" si="11"/>
        <v>F32</v>
      </c>
      <c r="AL13" s="16" t="str">
        <f t="shared" si="11"/>
        <v>F33</v>
      </c>
      <c r="AM13" s="16" t="str">
        <f t="shared" si="11"/>
        <v>F34</v>
      </c>
      <c r="AN13" s="16" t="str">
        <f t="shared" si="11"/>
        <v>F35</v>
      </c>
      <c r="AO13" s="16" t="str">
        <f t="shared" si="11"/>
        <v>F36</v>
      </c>
      <c r="AP13" s="16" t="str">
        <f t="shared" si="11"/>
        <v>F37</v>
      </c>
      <c r="AQ13" s="16" t="str">
        <f t="shared" si="11"/>
        <v>F38</v>
      </c>
      <c r="AR13" s="16" t="str">
        <f t="shared" si="11"/>
        <v>F39</v>
      </c>
      <c r="AS13" s="16" t="str">
        <f t="shared" si="11"/>
        <v>F40</v>
      </c>
      <c r="AT13" s="16" t="str">
        <f t="shared" si="11"/>
        <v>F41</v>
      </c>
      <c r="AU13" s="16" t="str">
        <f t="shared" si="11"/>
        <v>F42</v>
      </c>
      <c r="AV13" s="16" t="str">
        <f t="shared" si="11"/>
        <v>F43</v>
      </c>
      <c r="AW13" s="16" t="str">
        <f t="shared" si="11"/>
        <v>F44</v>
      </c>
      <c r="AX13" s="16" t="str">
        <f t="shared" si="11"/>
        <v>F45</v>
      </c>
      <c r="AY13" s="16" t="str">
        <f t="shared" si="11"/>
        <v>F46</v>
      </c>
      <c r="AZ13" s="16" t="str">
        <f t="shared" si="11"/>
        <v>F47</v>
      </c>
      <c r="BA13" s="16" t="str">
        <f t="shared" si="11"/>
        <v>F48</v>
      </c>
      <c r="BB13" s="16" t="str">
        <f t="shared" si="11"/>
        <v>F49</v>
      </c>
      <c r="BC13" s="16" t="str">
        <f t="shared" si="11"/>
        <v>F50</v>
      </c>
      <c r="BD13" s="16" t="str">
        <f t="shared" si="11"/>
        <v>F51</v>
      </c>
      <c r="BE13" s="16" t="str">
        <f t="shared" si="11"/>
        <v>F52</v>
      </c>
      <c r="BF13" s="16" t="str">
        <f t="shared" si="11"/>
        <v>F53</v>
      </c>
      <c r="BG13" s="16" t="str">
        <f t="shared" si="11"/>
        <v>F54</v>
      </c>
      <c r="BH13" s="16" t="str">
        <f t="shared" si="11"/>
        <v>F55</v>
      </c>
      <c r="BI13" s="16" t="str">
        <f t="shared" si="11"/>
        <v>F56</v>
      </c>
      <c r="BJ13" s="16" t="str">
        <f t="shared" si="11"/>
        <v>F57</v>
      </c>
      <c r="BK13" s="16" t="str">
        <f t="shared" si="11"/>
        <v>F58</v>
      </c>
      <c r="BL13" s="16" t="str">
        <f t="shared" si="11"/>
        <v>F59</v>
      </c>
      <c r="BM13" s="16" t="str">
        <f t="shared" si="11"/>
        <v>F60</v>
      </c>
      <c r="BO13" s="16"/>
      <c r="BP13" s="16"/>
      <c r="BQ13" s="16"/>
      <c r="BR13" s="16"/>
      <c r="BS13" s="16"/>
      <c r="BT13" s="16"/>
    </row>
    <row r="14" spans="1:72" s="28" customFormat="1" ht="15">
      <c r="A14" s="55" t="s">
        <v>41</v>
      </c>
      <c r="B14" s="55" t="str">
        <f>VLOOKUP(A14,Lists!$A$5:$B$9,2)</f>
        <v>ABC of Building</v>
      </c>
      <c r="C14" s="28" t="s">
        <v>20</v>
      </c>
      <c r="D14" s="29"/>
      <c r="E14" s="28" t="s">
        <v>61</v>
      </c>
      <c r="F14" s="30">
        <v>5000</v>
      </c>
      <c r="G14" s="30">
        <v>1750</v>
      </c>
      <c r="H14" s="30">
        <v>1750</v>
      </c>
      <c r="I14" s="30">
        <v>1000</v>
      </c>
      <c r="J14" s="30">
        <v>650</v>
      </c>
      <c r="K14" s="30">
        <v>650</v>
      </c>
      <c r="L14" s="30">
        <v>700</v>
      </c>
      <c r="M14" s="30">
        <v>750</v>
      </c>
      <c r="N14" s="30">
        <v>800</v>
      </c>
      <c r="O14" s="30">
        <v>850</v>
      </c>
      <c r="P14" s="30">
        <v>900</v>
      </c>
      <c r="Q14" s="30">
        <v>950</v>
      </c>
      <c r="R14" s="30">
        <v>950</v>
      </c>
      <c r="S14" s="30">
        <v>950</v>
      </c>
      <c r="T14" s="30">
        <v>5000</v>
      </c>
      <c r="U14" s="30">
        <v>950</v>
      </c>
      <c r="V14" s="30">
        <v>950</v>
      </c>
      <c r="W14" s="30">
        <v>950</v>
      </c>
      <c r="X14" s="30">
        <v>950</v>
      </c>
      <c r="Y14" s="30">
        <v>950</v>
      </c>
      <c r="Z14" s="30">
        <v>950</v>
      </c>
      <c r="AA14" s="30">
        <v>950</v>
      </c>
      <c r="AB14" s="30">
        <v>950</v>
      </c>
      <c r="AC14" s="30">
        <v>950</v>
      </c>
      <c r="AD14" s="30">
        <v>950</v>
      </c>
      <c r="AE14" s="30">
        <v>950</v>
      </c>
      <c r="AF14" s="30">
        <v>950</v>
      </c>
      <c r="AG14" s="30">
        <v>950</v>
      </c>
      <c r="AH14" s="30">
        <v>950</v>
      </c>
      <c r="AI14" s="30">
        <v>950</v>
      </c>
      <c r="AJ14" s="30">
        <v>950</v>
      </c>
      <c r="AK14" s="30">
        <v>950</v>
      </c>
      <c r="AL14" s="30">
        <v>950</v>
      </c>
      <c r="AM14" s="30">
        <v>950</v>
      </c>
      <c r="AN14" s="30">
        <v>950</v>
      </c>
      <c r="AO14" s="30">
        <v>950</v>
      </c>
      <c r="AP14" s="30">
        <v>950</v>
      </c>
      <c r="AQ14" s="30">
        <v>950</v>
      </c>
      <c r="AR14" s="30">
        <v>950</v>
      </c>
      <c r="AS14" s="30">
        <v>950</v>
      </c>
      <c r="AT14" s="30">
        <v>950</v>
      </c>
      <c r="AU14" s="30">
        <v>950</v>
      </c>
      <c r="AV14" s="30">
        <v>950</v>
      </c>
      <c r="AW14" s="30">
        <v>950</v>
      </c>
      <c r="AX14" s="30">
        <v>950</v>
      </c>
      <c r="AY14" s="30">
        <v>950</v>
      </c>
      <c r="AZ14" s="30">
        <v>950</v>
      </c>
      <c r="BA14" s="30">
        <v>950</v>
      </c>
      <c r="BB14" s="30">
        <v>950</v>
      </c>
      <c r="BC14" s="30">
        <v>950</v>
      </c>
      <c r="BD14" s="30">
        <v>950</v>
      </c>
      <c r="BE14" s="30">
        <v>950</v>
      </c>
      <c r="BF14" s="30">
        <v>950</v>
      </c>
      <c r="BG14" s="30">
        <v>950</v>
      </c>
      <c r="BH14" s="30">
        <v>950</v>
      </c>
      <c r="BI14" s="30">
        <v>950</v>
      </c>
      <c r="BJ14" s="30">
        <v>950</v>
      </c>
      <c r="BK14" s="30">
        <v>950</v>
      </c>
      <c r="BL14" s="30">
        <v>950</v>
      </c>
      <c r="BM14" s="30">
        <v>950</v>
      </c>
      <c r="BO14" s="30">
        <f>SUM(F14:Q14)</f>
        <v>15750</v>
      </c>
      <c r="BP14" s="30">
        <f>SUM(R14:AC14)</f>
        <v>15450</v>
      </c>
      <c r="BQ14" s="30">
        <f>SUM(AD14:AO14)</f>
        <v>11400</v>
      </c>
      <c r="BR14" s="30">
        <f>SUM(AP14:BA14)</f>
        <v>11400</v>
      </c>
      <c r="BS14" s="30">
        <f>SUM(BB14:BM14)</f>
        <v>11400</v>
      </c>
      <c r="BT14" s="30">
        <f>SUM(F14:BM14)</f>
        <v>65400</v>
      </c>
    </row>
    <row r="15" spans="1:72" s="32" customFormat="1" ht="15">
      <c r="A15" s="32" t="str">
        <f aca="true" t="shared" si="12" ref="A15:A26">+A14</f>
        <v>ABC</v>
      </c>
      <c r="B15" s="32" t="str">
        <f>VLOOKUP(A15,Lists!$A$5:$B$9,2)</f>
        <v>ABC of Building</v>
      </c>
      <c r="C15" s="32" t="s">
        <v>20</v>
      </c>
      <c r="D15" s="33"/>
      <c r="E15" s="32" t="s">
        <v>56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4">
        <v>10</v>
      </c>
      <c r="N15" s="34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34">
        <v>10</v>
      </c>
      <c r="X15" s="34">
        <v>10</v>
      </c>
      <c r="Y15" s="34">
        <v>10</v>
      </c>
      <c r="Z15" s="34">
        <v>10</v>
      </c>
      <c r="AA15" s="34">
        <v>10</v>
      </c>
      <c r="AB15" s="34">
        <v>10</v>
      </c>
      <c r="AC15" s="34">
        <v>10</v>
      </c>
      <c r="AD15" s="34">
        <v>10</v>
      </c>
      <c r="AE15" s="34">
        <v>10</v>
      </c>
      <c r="AF15" s="34">
        <v>10</v>
      </c>
      <c r="AG15" s="34">
        <v>10</v>
      </c>
      <c r="AH15" s="34">
        <v>10</v>
      </c>
      <c r="AI15" s="34">
        <v>10</v>
      </c>
      <c r="AJ15" s="34">
        <v>10</v>
      </c>
      <c r="AK15" s="34">
        <v>10</v>
      </c>
      <c r="AL15" s="34">
        <v>10</v>
      </c>
      <c r="AM15" s="34">
        <v>10</v>
      </c>
      <c r="AN15" s="34">
        <v>10</v>
      </c>
      <c r="AO15" s="34">
        <v>10</v>
      </c>
      <c r="AP15" s="34">
        <v>10</v>
      </c>
      <c r="AQ15" s="34">
        <v>10</v>
      </c>
      <c r="AR15" s="34">
        <v>10</v>
      </c>
      <c r="AS15" s="34">
        <v>10</v>
      </c>
      <c r="AT15" s="34">
        <v>10</v>
      </c>
      <c r="AU15" s="34">
        <v>10</v>
      </c>
      <c r="AV15" s="34">
        <v>10</v>
      </c>
      <c r="AW15" s="34">
        <v>10</v>
      </c>
      <c r="AX15" s="34">
        <v>10</v>
      </c>
      <c r="AY15" s="34">
        <v>10</v>
      </c>
      <c r="AZ15" s="34">
        <v>10</v>
      </c>
      <c r="BA15" s="34">
        <v>10</v>
      </c>
      <c r="BB15" s="34">
        <v>10</v>
      </c>
      <c r="BC15" s="34">
        <v>10</v>
      </c>
      <c r="BD15" s="34">
        <v>10</v>
      </c>
      <c r="BE15" s="34">
        <v>10</v>
      </c>
      <c r="BF15" s="34">
        <v>10</v>
      </c>
      <c r="BG15" s="34">
        <v>10</v>
      </c>
      <c r="BH15" s="34">
        <v>10</v>
      </c>
      <c r="BI15" s="34">
        <v>10</v>
      </c>
      <c r="BJ15" s="34">
        <v>10</v>
      </c>
      <c r="BK15" s="34">
        <v>10</v>
      </c>
      <c r="BL15" s="34">
        <v>10</v>
      </c>
      <c r="BM15" s="34">
        <v>10</v>
      </c>
      <c r="BO15" s="34">
        <f aca="true" t="shared" si="13" ref="BO15:BO26">SUM(F15:Q15)</f>
        <v>120</v>
      </c>
      <c r="BP15" s="34">
        <f aca="true" t="shared" si="14" ref="BP15:BP26">SUM(R15:AC15)</f>
        <v>120</v>
      </c>
      <c r="BQ15" s="34">
        <f aca="true" t="shared" si="15" ref="BQ15:BQ26">SUM(AD15:AO15)</f>
        <v>120</v>
      </c>
      <c r="BR15" s="34">
        <f aca="true" t="shared" si="16" ref="BR15:BR26">SUM(AP15:BA15)</f>
        <v>120</v>
      </c>
      <c r="BS15" s="34">
        <f aca="true" t="shared" si="17" ref="BS15:BS26">SUM(BB15:BM15)</f>
        <v>120</v>
      </c>
      <c r="BT15" s="34">
        <f aca="true" t="shared" si="18" ref="BT15:BT26">SUM(F15:BM15)</f>
        <v>600</v>
      </c>
    </row>
    <row r="16" spans="1:72" s="32" customFormat="1" ht="15">
      <c r="A16" s="32" t="str">
        <f t="shared" si="12"/>
        <v>ABC</v>
      </c>
      <c r="B16" s="32" t="str">
        <f>VLOOKUP(A16,Lists!$A$5:$B$9,2)</f>
        <v>ABC of Building</v>
      </c>
      <c r="C16" s="32" t="s">
        <v>20</v>
      </c>
      <c r="D16" s="33"/>
      <c r="E16" s="32" t="s">
        <v>72</v>
      </c>
      <c r="F16" s="34">
        <v>3</v>
      </c>
      <c r="G16" s="34">
        <v>3</v>
      </c>
      <c r="H16" s="34">
        <v>3</v>
      </c>
      <c r="I16" s="34">
        <v>3</v>
      </c>
      <c r="J16" s="34">
        <v>3</v>
      </c>
      <c r="K16" s="34">
        <v>3</v>
      </c>
      <c r="L16" s="34">
        <v>4</v>
      </c>
      <c r="M16" s="34">
        <v>4</v>
      </c>
      <c r="N16" s="34">
        <v>4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4">
        <v>5</v>
      </c>
      <c r="W16" s="34">
        <v>5</v>
      </c>
      <c r="X16" s="34">
        <v>5</v>
      </c>
      <c r="Y16" s="34">
        <v>5</v>
      </c>
      <c r="Z16" s="34">
        <v>5</v>
      </c>
      <c r="AA16" s="34">
        <v>5</v>
      </c>
      <c r="AB16" s="34">
        <v>5</v>
      </c>
      <c r="AC16" s="34">
        <v>5</v>
      </c>
      <c r="AD16" s="34">
        <v>5</v>
      </c>
      <c r="AE16" s="34">
        <v>5</v>
      </c>
      <c r="AF16" s="34">
        <v>5</v>
      </c>
      <c r="AG16" s="34">
        <v>5</v>
      </c>
      <c r="AH16" s="34">
        <v>5</v>
      </c>
      <c r="AI16" s="34">
        <v>5</v>
      </c>
      <c r="AJ16" s="34">
        <v>5</v>
      </c>
      <c r="AK16" s="34">
        <v>5</v>
      </c>
      <c r="AL16" s="34">
        <v>5</v>
      </c>
      <c r="AM16" s="34">
        <v>5</v>
      </c>
      <c r="AN16" s="34">
        <v>5</v>
      </c>
      <c r="AO16" s="34">
        <v>5</v>
      </c>
      <c r="AP16" s="34">
        <v>5</v>
      </c>
      <c r="AQ16" s="34">
        <v>5</v>
      </c>
      <c r="AR16" s="34">
        <v>5</v>
      </c>
      <c r="AS16" s="34">
        <v>5</v>
      </c>
      <c r="AT16" s="34">
        <v>5</v>
      </c>
      <c r="AU16" s="34">
        <v>5</v>
      </c>
      <c r="AV16" s="34">
        <v>5</v>
      </c>
      <c r="AW16" s="34">
        <v>5</v>
      </c>
      <c r="AX16" s="34">
        <v>5</v>
      </c>
      <c r="AY16" s="34">
        <v>5</v>
      </c>
      <c r="AZ16" s="34">
        <v>5</v>
      </c>
      <c r="BA16" s="34">
        <v>5</v>
      </c>
      <c r="BB16" s="34">
        <v>5</v>
      </c>
      <c r="BC16" s="34">
        <v>5</v>
      </c>
      <c r="BD16" s="34">
        <v>5</v>
      </c>
      <c r="BE16" s="34">
        <v>5</v>
      </c>
      <c r="BF16" s="34">
        <v>5</v>
      </c>
      <c r="BG16" s="34">
        <v>5</v>
      </c>
      <c r="BH16" s="34">
        <v>5</v>
      </c>
      <c r="BI16" s="34">
        <v>5</v>
      </c>
      <c r="BJ16" s="34">
        <v>5</v>
      </c>
      <c r="BK16" s="34">
        <v>5</v>
      </c>
      <c r="BL16" s="34">
        <v>5</v>
      </c>
      <c r="BM16" s="34">
        <v>5</v>
      </c>
      <c r="BO16" s="34">
        <f t="shared" si="13"/>
        <v>45</v>
      </c>
      <c r="BP16" s="34">
        <f t="shared" si="14"/>
        <v>60</v>
      </c>
      <c r="BQ16" s="34">
        <f t="shared" si="15"/>
        <v>60</v>
      </c>
      <c r="BR16" s="34">
        <f t="shared" si="16"/>
        <v>60</v>
      </c>
      <c r="BS16" s="34">
        <f t="shared" si="17"/>
        <v>60</v>
      </c>
      <c r="BT16" s="34">
        <f t="shared" si="18"/>
        <v>285</v>
      </c>
    </row>
    <row r="17" spans="1:72" s="32" customFormat="1" ht="15">
      <c r="A17" s="32" t="str">
        <f t="shared" si="12"/>
        <v>ABC</v>
      </c>
      <c r="B17" s="32" t="str">
        <f>VLOOKUP(A17,Lists!$A$5:$B$9,2)</f>
        <v>ABC of Building</v>
      </c>
      <c r="C17" s="32" t="s">
        <v>20</v>
      </c>
      <c r="E17" s="32" t="s">
        <v>73</v>
      </c>
      <c r="F17" s="34">
        <v>40</v>
      </c>
      <c r="G17" s="34">
        <v>20</v>
      </c>
      <c r="H17" s="34">
        <v>20</v>
      </c>
      <c r="I17" s="34">
        <v>20</v>
      </c>
      <c r="J17" s="34">
        <v>20</v>
      </c>
      <c r="K17" s="34">
        <v>20</v>
      </c>
      <c r="L17" s="34">
        <v>20</v>
      </c>
      <c r="M17" s="34">
        <v>20</v>
      </c>
      <c r="N17" s="34">
        <v>20</v>
      </c>
      <c r="O17" s="34">
        <v>20</v>
      </c>
      <c r="P17" s="34">
        <v>20</v>
      </c>
      <c r="Q17" s="34">
        <v>20</v>
      </c>
      <c r="R17" s="34">
        <v>20</v>
      </c>
      <c r="S17" s="34">
        <v>20</v>
      </c>
      <c r="T17" s="34">
        <v>20</v>
      </c>
      <c r="U17" s="34">
        <v>20</v>
      </c>
      <c r="V17" s="34">
        <v>20</v>
      </c>
      <c r="W17" s="34">
        <v>20</v>
      </c>
      <c r="X17" s="34">
        <v>20</v>
      </c>
      <c r="Y17" s="34">
        <v>20</v>
      </c>
      <c r="Z17" s="34">
        <v>20</v>
      </c>
      <c r="AA17" s="34">
        <v>20</v>
      </c>
      <c r="AB17" s="34">
        <v>20</v>
      </c>
      <c r="AC17" s="34">
        <v>20</v>
      </c>
      <c r="AD17" s="34">
        <v>20</v>
      </c>
      <c r="AE17" s="34">
        <v>20</v>
      </c>
      <c r="AF17" s="34">
        <v>20</v>
      </c>
      <c r="AG17" s="34">
        <v>20</v>
      </c>
      <c r="AH17" s="34">
        <v>20</v>
      </c>
      <c r="AI17" s="34">
        <v>20</v>
      </c>
      <c r="AJ17" s="34">
        <v>20</v>
      </c>
      <c r="AK17" s="34">
        <v>20</v>
      </c>
      <c r="AL17" s="34">
        <v>20</v>
      </c>
      <c r="AM17" s="34">
        <v>20</v>
      </c>
      <c r="AN17" s="34">
        <v>20</v>
      </c>
      <c r="AO17" s="34">
        <v>20</v>
      </c>
      <c r="AP17" s="34">
        <v>20</v>
      </c>
      <c r="AQ17" s="34">
        <v>20</v>
      </c>
      <c r="AR17" s="34">
        <v>20</v>
      </c>
      <c r="AS17" s="34">
        <v>20</v>
      </c>
      <c r="AT17" s="34">
        <v>20</v>
      </c>
      <c r="AU17" s="34">
        <v>20</v>
      </c>
      <c r="AV17" s="34">
        <v>20</v>
      </c>
      <c r="AW17" s="34">
        <v>20</v>
      </c>
      <c r="AX17" s="34">
        <v>20</v>
      </c>
      <c r="AY17" s="34">
        <v>20</v>
      </c>
      <c r="AZ17" s="34">
        <v>20</v>
      </c>
      <c r="BA17" s="34">
        <v>20</v>
      </c>
      <c r="BB17" s="34">
        <v>20</v>
      </c>
      <c r="BC17" s="34">
        <v>20</v>
      </c>
      <c r="BD17" s="34">
        <v>20</v>
      </c>
      <c r="BE17" s="34">
        <v>20</v>
      </c>
      <c r="BF17" s="34">
        <v>20</v>
      </c>
      <c r="BG17" s="34">
        <v>20</v>
      </c>
      <c r="BH17" s="34">
        <v>20</v>
      </c>
      <c r="BI17" s="34">
        <v>20</v>
      </c>
      <c r="BJ17" s="34">
        <v>20</v>
      </c>
      <c r="BK17" s="34">
        <v>20</v>
      </c>
      <c r="BL17" s="34">
        <v>20</v>
      </c>
      <c r="BM17" s="34">
        <v>20</v>
      </c>
      <c r="BO17" s="34">
        <f t="shared" si="13"/>
        <v>260</v>
      </c>
      <c r="BP17" s="34">
        <f t="shared" si="14"/>
        <v>240</v>
      </c>
      <c r="BQ17" s="34">
        <f t="shared" si="15"/>
        <v>240</v>
      </c>
      <c r="BR17" s="34">
        <f t="shared" si="16"/>
        <v>240</v>
      </c>
      <c r="BS17" s="34">
        <f t="shared" si="17"/>
        <v>240</v>
      </c>
      <c r="BT17" s="34">
        <f t="shared" si="18"/>
        <v>1220</v>
      </c>
    </row>
    <row r="18" spans="1:72" s="32" customFormat="1" ht="15">
      <c r="A18" s="32" t="str">
        <f t="shared" si="12"/>
        <v>ABC</v>
      </c>
      <c r="B18" s="32" t="str">
        <f>VLOOKUP(A18,Lists!$A$5:$B$9,2)</f>
        <v>ABC of Building</v>
      </c>
      <c r="C18" s="32" t="s">
        <v>55</v>
      </c>
      <c r="D18" s="33" t="s">
        <v>33</v>
      </c>
      <c r="E18" s="32" t="s">
        <v>75</v>
      </c>
      <c r="F18" s="34">
        <f>+(F$14*(F$15+F$16+F$17))</f>
        <v>265000</v>
      </c>
      <c r="G18" s="34">
        <f aca="true" t="shared" si="19" ref="G18:BM18">+(G$14*(G$15+G$16+G$17))</f>
        <v>57750</v>
      </c>
      <c r="H18" s="34">
        <f t="shared" si="19"/>
        <v>57750</v>
      </c>
      <c r="I18" s="34">
        <f t="shared" si="19"/>
        <v>33000</v>
      </c>
      <c r="J18" s="34">
        <f t="shared" si="19"/>
        <v>21450</v>
      </c>
      <c r="K18" s="34">
        <f t="shared" si="19"/>
        <v>21450</v>
      </c>
      <c r="L18" s="34">
        <f t="shared" si="19"/>
        <v>23800</v>
      </c>
      <c r="M18" s="34">
        <f t="shared" si="19"/>
        <v>25500</v>
      </c>
      <c r="N18" s="34">
        <f t="shared" si="19"/>
        <v>27200</v>
      </c>
      <c r="O18" s="34">
        <f t="shared" si="19"/>
        <v>29750</v>
      </c>
      <c r="P18" s="34">
        <f t="shared" si="19"/>
        <v>31500</v>
      </c>
      <c r="Q18" s="34">
        <f t="shared" si="19"/>
        <v>33250</v>
      </c>
      <c r="R18" s="34">
        <f t="shared" si="19"/>
        <v>33250</v>
      </c>
      <c r="S18" s="34">
        <f t="shared" si="19"/>
        <v>33250</v>
      </c>
      <c r="T18" s="34">
        <f t="shared" si="19"/>
        <v>175000</v>
      </c>
      <c r="U18" s="34">
        <f t="shared" si="19"/>
        <v>33250</v>
      </c>
      <c r="V18" s="34">
        <f t="shared" si="19"/>
        <v>33250</v>
      </c>
      <c r="W18" s="34">
        <f t="shared" si="19"/>
        <v>33250</v>
      </c>
      <c r="X18" s="34">
        <f t="shared" si="19"/>
        <v>33250</v>
      </c>
      <c r="Y18" s="34">
        <f t="shared" si="19"/>
        <v>33250</v>
      </c>
      <c r="Z18" s="34">
        <f t="shared" si="19"/>
        <v>33250</v>
      </c>
      <c r="AA18" s="34">
        <f t="shared" si="19"/>
        <v>33250</v>
      </c>
      <c r="AB18" s="34">
        <f t="shared" si="19"/>
        <v>33250</v>
      </c>
      <c r="AC18" s="34">
        <f t="shared" si="19"/>
        <v>33250</v>
      </c>
      <c r="AD18" s="34">
        <f t="shared" si="19"/>
        <v>33250</v>
      </c>
      <c r="AE18" s="34">
        <f t="shared" si="19"/>
        <v>33250</v>
      </c>
      <c r="AF18" s="34">
        <f t="shared" si="19"/>
        <v>33250</v>
      </c>
      <c r="AG18" s="34">
        <f t="shared" si="19"/>
        <v>33250</v>
      </c>
      <c r="AH18" s="34">
        <f t="shared" si="19"/>
        <v>33250</v>
      </c>
      <c r="AI18" s="34">
        <f t="shared" si="19"/>
        <v>33250</v>
      </c>
      <c r="AJ18" s="34">
        <f t="shared" si="19"/>
        <v>33250</v>
      </c>
      <c r="AK18" s="34">
        <f t="shared" si="19"/>
        <v>33250</v>
      </c>
      <c r="AL18" s="34">
        <f t="shared" si="19"/>
        <v>33250</v>
      </c>
      <c r="AM18" s="34">
        <f t="shared" si="19"/>
        <v>33250</v>
      </c>
      <c r="AN18" s="34">
        <f t="shared" si="19"/>
        <v>33250</v>
      </c>
      <c r="AO18" s="34">
        <f t="shared" si="19"/>
        <v>33250</v>
      </c>
      <c r="AP18" s="34">
        <f t="shared" si="19"/>
        <v>33250</v>
      </c>
      <c r="AQ18" s="34">
        <f t="shared" si="19"/>
        <v>33250</v>
      </c>
      <c r="AR18" s="34">
        <f t="shared" si="19"/>
        <v>33250</v>
      </c>
      <c r="AS18" s="34">
        <f t="shared" si="19"/>
        <v>33250</v>
      </c>
      <c r="AT18" s="34">
        <f t="shared" si="19"/>
        <v>33250</v>
      </c>
      <c r="AU18" s="34">
        <f t="shared" si="19"/>
        <v>33250</v>
      </c>
      <c r="AV18" s="34">
        <f t="shared" si="19"/>
        <v>33250</v>
      </c>
      <c r="AW18" s="34">
        <f t="shared" si="19"/>
        <v>33250</v>
      </c>
      <c r="AX18" s="34">
        <f t="shared" si="19"/>
        <v>33250</v>
      </c>
      <c r="AY18" s="34">
        <f t="shared" si="19"/>
        <v>33250</v>
      </c>
      <c r="AZ18" s="34">
        <f t="shared" si="19"/>
        <v>33250</v>
      </c>
      <c r="BA18" s="34">
        <f t="shared" si="19"/>
        <v>33250</v>
      </c>
      <c r="BB18" s="34">
        <f t="shared" si="19"/>
        <v>33250</v>
      </c>
      <c r="BC18" s="34">
        <f t="shared" si="19"/>
        <v>33250</v>
      </c>
      <c r="BD18" s="34">
        <f t="shared" si="19"/>
        <v>33250</v>
      </c>
      <c r="BE18" s="34">
        <f t="shared" si="19"/>
        <v>33250</v>
      </c>
      <c r="BF18" s="34">
        <f t="shared" si="19"/>
        <v>33250</v>
      </c>
      <c r="BG18" s="34">
        <f t="shared" si="19"/>
        <v>33250</v>
      </c>
      <c r="BH18" s="34">
        <f t="shared" si="19"/>
        <v>33250</v>
      </c>
      <c r="BI18" s="34">
        <f t="shared" si="19"/>
        <v>33250</v>
      </c>
      <c r="BJ18" s="34">
        <f t="shared" si="19"/>
        <v>33250</v>
      </c>
      <c r="BK18" s="34">
        <f t="shared" si="19"/>
        <v>33250</v>
      </c>
      <c r="BL18" s="34">
        <f t="shared" si="19"/>
        <v>33250</v>
      </c>
      <c r="BM18" s="34">
        <f t="shared" si="19"/>
        <v>33250</v>
      </c>
      <c r="BO18" s="34">
        <f t="shared" si="13"/>
        <v>627400</v>
      </c>
      <c r="BP18" s="34">
        <f t="shared" si="14"/>
        <v>540750</v>
      </c>
      <c r="BQ18" s="34">
        <f t="shared" si="15"/>
        <v>399000</v>
      </c>
      <c r="BR18" s="34">
        <f t="shared" si="16"/>
        <v>399000</v>
      </c>
      <c r="BS18" s="34">
        <f t="shared" si="17"/>
        <v>399000</v>
      </c>
      <c r="BT18" s="34">
        <f t="shared" si="18"/>
        <v>2365150</v>
      </c>
    </row>
    <row r="19" spans="1:72" s="32" customFormat="1" ht="15">
      <c r="A19" s="32" t="str">
        <f t="shared" si="12"/>
        <v>ABC</v>
      </c>
      <c r="B19" s="32" t="str">
        <f>VLOOKUP(A19,Lists!$A$5:$B$9,2)</f>
        <v>ABC of Building</v>
      </c>
      <c r="C19" s="32" t="s">
        <v>55</v>
      </c>
      <c r="D19" s="33" t="s">
        <v>35</v>
      </c>
      <c r="E19" s="32" t="s">
        <v>69</v>
      </c>
      <c r="F19" s="34">
        <v>2000</v>
      </c>
      <c r="G19" s="34">
        <v>2000</v>
      </c>
      <c r="H19" s="34">
        <v>4000</v>
      </c>
      <c r="I19" s="34">
        <v>4000</v>
      </c>
      <c r="J19" s="34">
        <v>4000</v>
      </c>
      <c r="K19" s="34">
        <v>4000</v>
      </c>
      <c r="L19" s="34">
        <v>4000</v>
      </c>
      <c r="M19" s="34">
        <v>4000</v>
      </c>
      <c r="N19" s="34">
        <v>2000</v>
      </c>
      <c r="O19" s="34">
        <v>2000</v>
      </c>
      <c r="P19" s="34">
        <v>2000</v>
      </c>
      <c r="Q19" s="34">
        <v>2000</v>
      </c>
      <c r="R19" s="34">
        <v>2000</v>
      </c>
      <c r="S19" s="34">
        <v>2000</v>
      </c>
      <c r="T19" s="34">
        <v>2000</v>
      </c>
      <c r="U19" s="34">
        <v>2000</v>
      </c>
      <c r="V19" s="34">
        <v>2000</v>
      </c>
      <c r="W19" s="34">
        <v>2000</v>
      </c>
      <c r="X19" s="34">
        <v>2000</v>
      </c>
      <c r="Y19" s="34">
        <v>2000</v>
      </c>
      <c r="Z19" s="34">
        <v>2000</v>
      </c>
      <c r="AA19" s="34">
        <v>2000</v>
      </c>
      <c r="AB19" s="34">
        <v>2000</v>
      </c>
      <c r="AC19" s="34">
        <v>2000</v>
      </c>
      <c r="AD19" s="34">
        <v>2000</v>
      </c>
      <c r="AE19" s="34">
        <v>2000</v>
      </c>
      <c r="AF19" s="34">
        <v>2000</v>
      </c>
      <c r="AG19" s="34">
        <v>2000</v>
      </c>
      <c r="AH19" s="34">
        <v>2000</v>
      </c>
      <c r="AI19" s="34">
        <v>2000</v>
      </c>
      <c r="AJ19" s="34">
        <v>2000</v>
      </c>
      <c r="AK19" s="34">
        <v>2000</v>
      </c>
      <c r="AL19" s="34">
        <v>2000</v>
      </c>
      <c r="AM19" s="34">
        <v>2000</v>
      </c>
      <c r="AN19" s="34">
        <v>2000</v>
      </c>
      <c r="AO19" s="34">
        <v>2000</v>
      </c>
      <c r="AP19" s="34">
        <v>2000</v>
      </c>
      <c r="AQ19" s="34">
        <v>2000</v>
      </c>
      <c r="AR19" s="34">
        <v>2000</v>
      </c>
      <c r="AS19" s="34">
        <v>2000</v>
      </c>
      <c r="AT19" s="34">
        <v>2000</v>
      </c>
      <c r="AU19" s="34">
        <v>2000</v>
      </c>
      <c r="AV19" s="34">
        <v>2000</v>
      </c>
      <c r="AW19" s="34">
        <v>2000</v>
      </c>
      <c r="AX19" s="34">
        <v>2000</v>
      </c>
      <c r="AY19" s="34">
        <v>2000</v>
      </c>
      <c r="AZ19" s="34">
        <v>2000</v>
      </c>
      <c r="BA19" s="34">
        <v>2000</v>
      </c>
      <c r="BB19" s="34">
        <v>2000</v>
      </c>
      <c r="BC19" s="34">
        <v>2000</v>
      </c>
      <c r="BD19" s="34">
        <v>2000</v>
      </c>
      <c r="BE19" s="34">
        <v>2000</v>
      </c>
      <c r="BF19" s="34">
        <v>2000</v>
      </c>
      <c r="BG19" s="34">
        <v>2000</v>
      </c>
      <c r="BH19" s="34">
        <v>2000</v>
      </c>
      <c r="BI19" s="34">
        <v>2000</v>
      </c>
      <c r="BJ19" s="34">
        <v>2000</v>
      </c>
      <c r="BK19" s="34">
        <v>2000</v>
      </c>
      <c r="BL19" s="34">
        <v>2000</v>
      </c>
      <c r="BM19" s="34">
        <v>2000</v>
      </c>
      <c r="BO19" s="34">
        <f t="shared" si="13"/>
        <v>36000</v>
      </c>
      <c r="BP19" s="34">
        <f t="shared" si="14"/>
        <v>24000</v>
      </c>
      <c r="BQ19" s="34">
        <f t="shared" si="15"/>
        <v>24000</v>
      </c>
      <c r="BR19" s="34">
        <f t="shared" si="16"/>
        <v>24000</v>
      </c>
      <c r="BS19" s="34">
        <f t="shared" si="17"/>
        <v>24000</v>
      </c>
      <c r="BT19" s="34">
        <f t="shared" si="18"/>
        <v>132000</v>
      </c>
    </row>
    <row r="20" spans="1:72" s="32" customFormat="1" ht="15">
      <c r="A20" s="32" t="str">
        <f t="shared" si="12"/>
        <v>ABC</v>
      </c>
      <c r="B20" s="32" t="str">
        <f>VLOOKUP(A20,Lists!$A$5:$B$9,2)</f>
        <v>ABC of Building</v>
      </c>
      <c r="C20" s="32" t="s">
        <v>55</v>
      </c>
      <c r="D20" s="33" t="s">
        <v>31</v>
      </c>
      <c r="E20" s="32" t="s">
        <v>70</v>
      </c>
      <c r="F20" s="36">
        <v>500</v>
      </c>
      <c r="G20" s="36">
        <v>500</v>
      </c>
      <c r="H20" s="36">
        <v>1000</v>
      </c>
      <c r="I20" s="36">
        <v>1000</v>
      </c>
      <c r="J20" s="36">
        <v>1000</v>
      </c>
      <c r="K20" s="36">
        <v>1000</v>
      </c>
      <c r="L20" s="36">
        <v>1000</v>
      </c>
      <c r="M20" s="36">
        <v>1000</v>
      </c>
      <c r="N20" s="36">
        <v>500</v>
      </c>
      <c r="O20" s="36">
        <v>500</v>
      </c>
      <c r="P20" s="36">
        <v>500</v>
      </c>
      <c r="Q20" s="36">
        <v>500</v>
      </c>
      <c r="R20" s="36">
        <v>500</v>
      </c>
      <c r="S20" s="36">
        <v>500</v>
      </c>
      <c r="T20" s="36">
        <v>500</v>
      </c>
      <c r="U20" s="36">
        <v>500</v>
      </c>
      <c r="V20" s="36">
        <v>500</v>
      </c>
      <c r="W20" s="36">
        <v>500</v>
      </c>
      <c r="X20" s="36">
        <v>500</v>
      </c>
      <c r="Y20" s="36">
        <v>500</v>
      </c>
      <c r="Z20" s="36">
        <v>500</v>
      </c>
      <c r="AA20" s="36">
        <v>500</v>
      </c>
      <c r="AB20" s="36">
        <v>500</v>
      </c>
      <c r="AC20" s="36">
        <v>500</v>
      </c>
      <c r="AD20" s="36">
        <v>500</v>
      </c>
      <c r="AE20" s="36">
        <v>500</v>
      </c>
      <c r="AF20" s="36">
        <v>500</v>
      </c>
      <c r="AG20" s="36">
        <v>500</v>
      </c>
      <c r="AH20" s="36">
        <v>500</v>
      </c>
      <c r="AI20" s="36">
        <v>500</v>
      </c>
      <c r="AJ20" s="36">
        <v>500</v>
      </c>
      <c r="AK20" s="36">
        <v>500</v>
      </c>
      <c r="AL20" s="36">
        <v>500</v>
      </c>
      <c r="AM20" s="36">
        <v>500</v>
      </c>
      <c r="AN20" s="36">
        <v>500</v>
      </c>
      <c r="AO20" s="36">
        <v>500</v>
      </c>
      <c r="AP20" s="36">
        <v>500</v>
      </c>
      <c r="AQ20" s="36">
        <v>500</v>
      </c>
      <c r="AR20" s="36">
        <v>500</v>
      </c>
      <c r="AS20" s="36">
        <v>500</v>
      </c>
      <c r="AT20" s="36">
        <v>500</v>
      </c>
      <c r="AU20" s="36">
        <v>500</v>
      </c>
      <c r="AV20" s="36">
        <v>500</v>
      </c>
      <c r="AW20" s="36">
        <v>500</v>
      </c>
      <c r="AX20" s="36">
        <v>500</v>
      </c>
      <c r="AY20" s="36">
        <v>500</v>
      </c>
      <c r="AZ20" s="36">
        <v>500</v>
      </c>
      <c r="BA20" s="36">
        <v>500</v>
      </c>
      <c r="BB20" s="36">
        <v>500</v>
      </c>
      <c r="BC20" s="36">
        <v>500</v>
      </c>
      <c r="BD20" s="36">
        <v>500</v>
      </c>
      <c r="BE20" s="36">
        <v>500</v>
      </c>
      <c r="BF20" s="36">
        <v>500</v>
      </c>
      <c r="BG20" s="36">
        <v>500</v>
      </c>
      <c r="BH20" s="36">
        <v>500</v>
      </c>
      <c r="BI20" s="36">
        <v>500</v>
      </c>
      <c r="BJ20" s="36">
        <v>500</v>
      </c>
      <c r="BK20" s="36">
        <v>500</v>
      </c>
      <c r="BL20" s="36">
        <v>500</v>
      </c>
      <c r="BM20" s="36">
        <v>500</v>
      </c>
      <c r="BO20" s="36">
        <f t="shared" si="13"/>
        <v>9000</v>
      </c>
      <c r="BP20" s="36">
        <f t="shared" si="14"/>
        <v>6000</v>
      </c>
      <c r="BQ20" s="36">
        <f t="shared" si="15"/>
        <v>6000</v>
      </c>
      <c r="BR20" s="36">
        <f t="shared" si="16"/>
        <v>6000</v>
      </c>
      <c r="BS20" s="36">
        <f t="shared" si="17"/>
        <v>6000</v>
      </c>
      <c r="BT20" s="36">
        <f t="shared" si="18"/>
        <v>33000</v>
      </c>
    </row>
    <row r="21" spans="1:72" s="32" customFormat="1" ht="15">
      <c r="A21" s="32" t="str">
        <f t="shared" si="12"/>
        <v>ABC</v>
      </c>
      <c r="B21" s="32" t="str">
        <f>VLOOKUP(A21,Lists!$A$5:$B$9,2)</f>
        <v>ABC of Building</v>
      </c>
      <c r="C21" s="32" t="s">
        <v>55</v>
      </c>
      <c r="D21" s="33" t="s">
        <v>30</v>
      </c>
      <c r="E21" s="32" t="s">
        <v>71</v>
      </c>
      <c r="F21" s="34">
        <v>2500</v>
      </c>
      <c r="G21" s="34">
        <v>2500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34">
        <v>2500</v>
      </c>
      <c r="O21" s="34">
        <v>2500</v>
      </c>
      <c r="P21" s="34">
        <v>2500</v>
      </c>
      <c r="Q21" s="34">
        <v>2500</v>
      </c>
      <c r="R21" s="34">
        <v>2500</v>
      </c>
      <c r="S21" s="34">
        <v>2500</v>
      </c>
      <c r="T21" s="34">
        <v>2500</v>
      </c>
      <c r="U21" s="34">
        <v>2500</v>
      </c>
      <c r="V21" s="34">
        <v>2500</v>
      </c>
      <c r="W21" s="34">
        <v>2500</v>
      </c>
      <c r="X21" s="34">
        <v>2500</v>
      </c>
      <c r="Y21" s="34">
        <v>2500</v>
      </c>
      <c r="Z21" s="34">
        <v>2500</v>
      </c>
      <c r="AA21" s="34">
        <v>2500</v>
      </c>
      <c r="AB21" s="34">
        <v>2500</v>
      </c>
      <c r="AC21" s="34">
        <v>2500</v>
      </c>
      <c r="AD21" s="34">
        <v>2500</v>
      </c>
      <c r="AE21" s="34">
        <v>2500</v>
      </c>
      <c r="AF21" s="34">
        <v>2500</v>
      </c>
      <c r="AG21" s="34">
        <v>2500</v>
      </c>
      <c r="AH21" s="34">
        <v>2500</v>
      </c>
      <c r="AI21" s="34">
        <v>2500</v>
      </c>
      <c r="AJ21" s="34">
        <v>2500</v>
      </c>
      <c r="AK21" s="34">
        <v>2500</v>
      </c>
      <c r="AL21" s="34">
        <v>2500</v>
      </c>
      <c r="AM21" s="34">
        <v>2500</v>
      </c>
      <c r="AN21" s="34">
        <v>2500</v>
      </c>
      <c r="AO21" s="34">
        <v>2500</v>
      </c>
      <c r="AP21" s="34">
        <v>2500</v>
      </c>
      <c r="AQ21" s="34">
        <v>2500</v>
      </c>
      <c r="AR21" s="34">
        <v>2500</v>
      </c>
      <c r="AS21" s="34">
        <v>2500</v>
      </c>
      <c r="AT21" s="34">
        <v>2500</v>
      </c>
      <c r="AU21" s="34">
        <v>2500</v>
      </c>
      <c r="AV21" s="34">
        <v>2500</v>
      </c>
      <c r="AW21" s="34">
        <v>2500</v>
      </c>
      <c r="AX21" s="34">
        <v>2500</v>
      </c>
      <c r="AY21" s="34">
        <v>2500</v>
      </c>
      <c r="AZ21" s="34">
        <v>2500</v>
      </c>
      <c r="BA21" s="34">
        <v>2500</v>
      </c>
      <c r="BB21" s="34">
        <v>2500</v>
      </c>
      <c r="BC21" s="34">
        <v>2500</v>
      </c>
      <c r="BD21" s="34">
        <v>2500</v>
      </c>
      <c r="BE21" s="34">
        <v>2500</v>
      </c>
      <c r="BF21" s="34">
        <v>2500</v>
      </c>
      <c r="BG21" s="34">
        <v>2500</v>
      </c>
      <c r="BH21" s="34">
        <v>2500</v>
      </c>
      <c r="BI21" s="34">
        <v>2500</v>
      </c>
      <c r="BJ21" s="34">
        <v>2500</v>
      </c>
      <c r="BK21" s="34">
        <v>2500</v>
      </c>
      <c r="BL21" s="34">
        <v>2500</v>
      </c>
      <c r="BM21" s="34">
        <v>2500</v>
      </c>
      <c r="BO21" s="34">
        <f t="shared" si="13"/>
        <v>45000</v>
      </c>
      <c r="BP21" s="34">
        <f t="shared" si="14"/>
        <v>30000</v>
      </c>
      <c r="BQ21" s="34">
        <f t="shared" si="15"/>
        <v>30000</v>
      </c>
      <c r="BR21" s="34">
        <f t="shared" si="16"/>
        <v>30000</v>
      </c>
      <c r="BS21" s="34">
        <f t="shared" si="17"/>
        <v>30000</v>
      </c>
      <c r="BT21" s="34">
        <f t="shared" si="18"/>
        <v>165000</v>
      </c>
    </row>
    <row r="22" spans="1:72" s="37" customFormat="1" ht="15">
      <c r="A22" s="37" t="str">
        <f t="shared" si="12"/>
        <v>ABC</v>
      </c>
      <c r="B22" s="37" t="str">
        <f>VLOOKUP(A22,Lists!$A$5:$B$9,2)</f>
        <v>ABC of Building</v>
      </c>
      <c r="D22" s="38"/>
      <c r="E22" s="37" t="s">
        <v>57</v>
      </c>
      <c r="F22" s="39">
        <f>SUM(F18:F21)</f>
        <v>270000</v>
      </c>
      <c r="G22" s="39">
        <f aca="true" t="shared" si="20" ref="G22:Q22">SUM(G18:G21)</f>
        <v>62750</v>
      </c>
      <c r="H22" s="39">
        <f t="shared" si="20"/>
        <v>67750</v>
      </c>
      <c r="I22" s="39">
        <f t="shared" si="20"/>
        <v>43000</v>
      </c>
      <c r="J22" s="39">
        <f t="shared" si="20"/>
        <v>31450</v>
      </c>
      <c r="K22" s="39">
        <f t="shared" si="20"/>
        <v>31450</v>
      </c>
      <c r="L22" s="39">
        <f t="shared" si="20"/>
        <v>33800</v>
      </c>
      <c r="M22" s="39">
        <f t="shared" si="20"/>
        <v>35500</v>
      </c>
      <c r="N22" s="39">
        <f t="shared" si="20"/>
        <v>32200</v>
      </c>
      <c r="O22" s="39">
        <f t="shared" si="20"/>
        <v>34750</v>
      </c>
      <c r="P22" s="39">
        <f t="shared" si="20"/>
        <v>36500</v>
      </c>
      <c r="Q22" s="39">
        <f t="shared" si="20"/>
        <v>38250</v>
      </c>
      <c r="R22" s="39">
        <f aca="true" t="shared" si="21" ref="R22:BM22">SUM(R18:R21)</f>
        <v>38250</v>
      </c>
      <c r="S22" s="39">
        <f t="shared" si="21"/>
        <v>38250</v>
      </c>
      <c r="T22" s="39">
        <f t="shared" si="21"/>
        <v>180000</v>
      </c>
      <c r="U22" s="39">
        <f t="shared" si="21"/>
        <v>38250</v>
      </c>
      <c r="V22" s="39">
        <f t="shared" si="21"/>
        <v>38250</v>
      </c>
      <c r="W22" s="39">
        <f t="shared" si="21"/>
        <v>38250</v>
      </c>
      <c r="X22" s="39">
        <f t="shared" si="21"/>
        <v>38250</v>
      </c>
      <c r="Y22" s="39">
        <f t="shared" si="21"/>
        <v>38250</v>
      </c>
      <c r="Z22" s="39">
        <f t="shared" si="21"/>
        <v>38250</v>
      </c>
      <c r="AA22" s="39">
        <f t="shared" si="21"/>
        <v>38250</v>
      </c>
      <c r="AB22" s="39">
        <f t="shared" si="21"/>
        <v>38250</v>
      </c>
      <c r="AC22" s="39">
        <f t="shared" si="21"/>
        <v>38250</v>
      </c>
      <c r="AD22" s="39">
        <f t="shared" si="21"/>
        <v>38250</v>
      </c>
      <c r="AE22" s="39">
        <f t="shared" si="21"/>
        <v>38250</v>
      </c>
      <c r="AF22" s="39">
        <f t="shared" si="21"/>
        <v>38250</v>
      </c>
      <c r="AG22" s="39">
        <f t="shared" si="21"/>
        <v>38250</v>
      </c>
      <c r="AH22" s="39">
        <f t="shared" si="21"/>
        <v>38250</v>
      </c>
      <c r="AI22" s="39">
        <f t="shared" si="21"/>
        <v>38250</v>
      </c>
      <c r="AJ22" s="39">
        <f t="shared" si="21"/>
        <v>38250</v>
      </c>
      <c r="AK22" s="39">
        <f t="shared" si="21"/>
        <v>38250</v>
      </c>
      <c r="AL22" s="39">
        <f t="shared" si="21"/>
        <v>38250</v>
      </c>
      <c r="AM22" s="39">
        <f t="shared" si="21"/>
        <v>38250</v>
      </c>
      <c r="AN22" s="39">
        <f t="shared" si="21"/>
        <v>38250</v>
      </c>
      <c r="AO22" s="39">
        <f t="shared" si="21"/>
        <v>38250</v>
      </c>
      <c r="AP22" s="39">
        <f t="shared" si="21"/>
        <v>38250</v>
      </c>
      <c r="AQ22" s="39">
        <f t="shared" si="21"/>
        <v>38250</v>
      </c>
      <c r="AR22" s="39">
        <f t="shared" si="21"/>
        <v>38250</v>
      </c>
      <c r="AS22" s="39">
        <f t="shared" si="21"/>
        <v>38250</v>
      </c>
      <c r="AT22" s="39">
        <f t="shared" si="21"/>
        <v>38250</v>
      </c>
      <c r="AU22" s="39">
        <f t="shared" si="21"/>
        <v>38250</v>
      </c>
      <c r="AV22" s="39">
        <f t="shared" si="21"/>
        <v>38250</v>
      </c>
      <c r="AW22" s="39">
        <f t="shared" si="21"/>
        <v>38250</v>
      </c>
      <c r="AX22" s="39">
        <f t="shared" si="21"/>
        <v>38250</v>
      </c>
      <c r="AY22" s="39">
        <f t="shared" si="21"/>
        <v>38250</v>
      </c>
      <c r="AZ22" s="39">
        <f t="shared" si="21"/>
        <v>38250</v>
      </c>
      <c r="BA22" s="39">
        <f t="shared" si="21"/>
        <v>38250</v>
      </c>
      <c r="BB22" s="39">
        <f t="shared" si="21"/>
        <v>38250</v>
      </c>
      <c r="BC22" s="39">
        <f t="shared" si="21"/>
        <v>38250</v>
      </c>
      <c r="BD22" s="39">
        <f t="shared" si="21"/>
        <v>38250</v>
      </c>
      <c r="BE22" s="39">
        <f t="shared" si="21"/>
        <v>38250</v>
      </c>
      <c r="BF22" s="39">
        <f t="shared" si="21"/>
        <v>38250</v>
      </c>
      <c r="BG22" s="39">
        <f t="shared" si="21"/>
        <v>38250</v>
      </c>
      <c r="BH22" s="39">
        <f t="shared" si="21"/>
        <v>38250</v>
      </c>
      <c r="BI22" s="39">
        <f t="shared" si="21"/>
        <v>38250</v>
      </c>
      <c r="BJ22" s="39">
        <f t="shared" si="21"/>
        <v>38250</v>
      </c>
      <c r="BK22" s="39">
        <f t="shared" si="21"/>
        <v>38250</v>
      </c>
      <c r="BL22" s="39">
        <f t="shared" si="21"/>
        <v>38250</v>
      </c>
      <c r="BM22" s="39">
        <f t="shared" si="21"/>
        <v>38250</v>
      </c>
      <c r="BO22" s="39">
        <f t="shared" si="13"/>
        <v>717400</v>
      </c>
      <c r="BP22" s="39">
        <f t="shared" si="14"/>
        <v>600750</v>
      </c>
      <c r="BQ22" s="39">
        <f t="shared" si="15"/>
        <v>459000</v>
      </c>
      <c r="BR22" s="39">
        <f t="shared" si="16"/>
        <v>459000</v>
      </c>
      <c r="BS22" s="39">
        <f t="shared" si="17"/>
        <v>459000</v>
      </c>
      <c r="BT22" s="39">
        <f t="shared" si="18"/>
        <v>2695150</v>
      </c>
    </row>
    <row r="23" spans="1:72" s="41" customFormat="1" ht="15">
      <c r="A23" s="41" t="str">
        <f t="shared" si="12"/>
        <v>ABC</v>
      </c>
      <c r="B23" s="41" t="str">
        <f>VLOOKUP(A23,Lists!$A$5:$B$9,2)</f>
        <v>ABC of Building</v>
      </c>
      <c r="C23" s="41" t="s">
        <v>20</v>
      </c>
      <c r="D23" s="42"/>
      <c r="E23" s="41" t="s">
        <v>78</v>
      </c>
      <c r="F23" s="43">
        <f>(+F18+F19+F20+F21)/F14</f>
        <v>54</v>
      </c>
      <c r="G23" s="43">
        <f aca="true" t="shared" si="22" ref="G23:Q23">(+G18+G19+G20+G21)/G14</f>
        <v>35.857142857142854</v>
      </c>
      <c r="H23" s="43">
        <f t="shared" si="22"/>
        <v>38.714285714285715</v>
      </c>
      <c r="I23" s="43">
        <f t="shared" si="22"/>
        <v>43</v>
      </c>
      <c r="J23" s="43">
        <f t="shared" si="22"/>
        <v>48.38461538461539</v>
      </c>
      <c r="K23" s="43">
        <f t="shared" si="22"/>
        <v>48.38461538461539</v>
      </c>
      <c r="L23" s="43">
        <f t="shared" si="22"/>
        <v>48.285714285714285</v>
      </c>
      <c r="M23" s="43">
        <f t="shared" si="22"/>
        <v>47.333333333333336</v>
      </c>
      <c r="N23" s="43">
        <f t="shared" si="22"/>
        <v>40.25</v>
      </c>
      <c r="O23" s="43">
        <f t="shared" si="22"/>
        <v>40.88235294117647</v>
      </c>
      <c r="P23" s="43">
        <f t="shared" si="22"/>
        <v>40.55555555555556</v>
      </c>
      <c r="Q23" s="43">
        <f t="shared" si="22"/>
        <v>40.26315789473684</v>
      </c>
      <c r="R23" s="43">
        <f aca="true" t="shared" si="23" ref="R23:BM23">(+R18+R19+R20+R21)/R14</f>
        <v>40.26315789473684</v>
      </c>
      <c r="S23" s="43">
        <f t="shared" si="23"/>
        <v>40.26315789473684</v>
      </c>
      <c r="T23" s="43">
        <f t="shared" si="23"/>
        <v>36</v>
      </c>
      <c r="U23" s="43">
        <f t="shared" si="23"/>
        <v>40.26315789473684</v>
      </c>
      <c r="V23" s="43">
        <f t="shared" si="23"/>
        <v>40.26315789473684</v>
      </c>
      <c r="W23" s="43">
        <f t="shared" si="23"/>
        <v>40.26315789473684</v>
      </c>
      <c r="X23" s="43">
        <f t="shared" si="23"/>
        <v>40.26315789473684</v>
      </c>
      <c r="Y23" s="43">
        <f t="shared" si="23"/>
        <v>40.26315789473684</v>
      </c>
      <c r="Z23" s="43">
        <f t="shared" si="23"/>
        <v>40.26315789473684</v>
      </c>
      <c r="AA23" s="43">
        <f t="shared" si="23"/>
        <v>40.26315789473684</v>
      </c>
      <c r="AB23" s="43">
        <f t="shared" si="23"/>
        <v>40.26315789473684</v>
      </c>
      <c r="AC23" s="43">
        <f t="shared" si="23"/>
        <v>40.26315789473684</v>
      </c>
      <c r="AD23" s="43">
        <f t="shared" si="23"/>
        <v>40.26315789473684</v>
      </c>
      <c r="AE23" s="43">
        <f t="shared" si="23"/>
        <v>40.26315789473684</v>
      </c>
      <c r="AF23" s="43">
        <f t="shared" si="23"/>
        <v>40.26315789473684</v>
      </c>
      <c r="AG23" s="43">
        <f t="shared" si="23"/>
        <v>40.26315789473684</v>
      </c>
      <c r="AH23" s="43">
        <f t="shared" si="23"/>
        <v>40.26315789473684</v>
      </c>
      <c r="AI23" s="43">
        <f t="shared" si="23"/>
        <v>40.26315789473684</v>
      </c>
      <c r="AJ23" s="43">
        <f t="shared" si="23"/>
        <v>40.26315789473684</v>
      </c>
      <c r="AK23" s="43">
        <f t="shared" si="23"/>
        <v>40.26315789473684</v>
      </c>
      <c r="AL23" s="43">
        <f t="shared" si="23"/>
        <v>40.26315789473684</v>
      </c>
      <c r="AM23" s="43">
        <f t="shared" si="23"/>
        <v>40.26315789473684</v>
      </c>
      <c r="AN23" s="43">
        <f t="shared" si="23"/>
        <v>40.26315789473684</v>
      </c>
      <c r="AO23" s="43">
        <f t="shared" si="23"/>
        <v>40.26315789473684</v>
      </c>
      <c r="AP23" s="43">
        <f t="shared" si="23"/>
        <v>40.26315789473684</v>
      </c>
      <c r="AQ23" s="43">
        <f t="shared" si="23"/>
        <v>40.26315789473684</v>
      </c>
      <c r="AR23" s="43">
        <f t="shared" si="23"/>
        <v>40.26315789473684</v>
      </c>
      <c r="AS23" s="43">
        <f t="shared" si="23"/>
        <v>40.26315789473684</v>
      </c>
      <c r="AT23" s="43">
        <f t="shared" si="23"/>
        <v>40.26315789473684</v>
      </c>
      <c r="AU23" s="43">
        <f t="shared" si="23"/>
        <v>40.26315789473684</v>
      </c>
      <c r="AV23" s="43">
        <f t="shared" si="23"/>
        <v>40.26315789473684</v>
      </c>
      <c r="AW23" s="43">
        <f t="shared" si="23"/>
        <v>40.26315789473684</v>
      </c>
      <c r="AX23" s="43">
        <f t="shared" si="23"/>
        <v>40.26315789473684</v>
      </c>
      <c r="AY23" s="43">
        <f t="shared" si="23"/>
        <v>40.26315789473684</v>
      </c>
      <c r="AZ23" s="43">
        <f t="shared" si="23"/>
        <v>40.26315789473684</v>
      </c>
      <c r="BA23" s="43">
        <f t="shared" si="23"/>
        <v>40.26315789473684</v>
      </c>
      <c r="BB23" s="43">
        <f t="shared" si="23"/>
        <v>40.26315789473684</v>
      </c>
      <c r="BC23" s="43">
        <f t="shared" si="23"/>
        <v>40.26315789473684</v>
      </c>
      <c r="BD23" s="43">
        <f t="shared" si="23"/>
        <v>40.26315789473684</v>
      </c>
      <c r="BE23" s="43">
        <f t="shared" si="23"/>
        <v>40.26315789473684</v>
      </c>
      <c r="BF23" s="43">
        <f t="shared" si="23"/>
        <v>40.26315789473684</v>
      </c>
      <c r="BG23" s="43">
        <f t="shared" si="23"/>
        <v>40.26315789473684</v>
      </c>
      <c r="BH23" s="43">
        <f t="shared" si="23"/>
        <v>40.26315789473684</v>
      </c>
      <c r="BI23" s="43">
        <f t="shared" si="23"/>
        <v>40.26315789473684</v>
      </c>
      <c r="BJ23" s="43">
        <f t="shared" si="23"/>
        <v>40.26315789473684</v>
      </c>
      <c r="BK23" s="43">
        <f t="shared" si="23"/>
        <v>40.26315789473684</v>
      </c>
      <c r="BL23" s="43">
        <f t="shared" si="23"/>
        <v>40.26315789473684</v>
      </c>
      <c r="BM23" s="43">
        <f t="shared" si="23"/>
        <v>40.26315789473684</v>
      </c>
      <c r="BO23" s="43">
        <f t="shared" si="13"/>
        <v>525.9107733511759</v>
      </c>
      <c r="BP23" s="43">
        <f t="shared" si="14"/>
        <v>478.89473684210515</v>
      </c>
      <c r="BQ23" s="43">
        <f t="shared" si="15"/>
        <v>483.157894736842</v>
      </c>
      <c r="BR23" s="43">
        <f t="shared" si="16"/>
        <v>483.157894736842</v>
      </c>
      <c r="BS23" s="43">
        <f t="shared" si="17"/>
        <v>483.157894736842</v>
      </c>
      <c r="BT23" s="43">
        <f t="shared" si="18"/>
        <v>2454.2791944038067</v>
      </c>
    </row>
    <row r="24" spans="1:72" s="45" customFormat="1" ht="15">
      <c r="A24" s="45" t="str">
        <f t="shared" si="12"/>
        <v>ABC</v>
      </c>
      <c r="B24" s="45" t="str">
        <f>VLOOKUP(A24,Lists!$A$5:$B$9,2)</f>
        <v>ABC of Building</v>
      </c>
      <c r="C24" s="45" t="s">
        <v>20</v>
      </c>
      <c r="D24" s="46"/>
      <c r="E24" s="45" t="s">
        <v>74</v>
      </c>
      <c r="F24" s="47">
        <v>50</v>
      </c>
      <c r="G24" s="47">
        <v>50</v>
      </c>
      <c r="H24" s="47">
        <v>50</v>
      </c>
      <c r="I24" s="47">
        <v>50</v>
      </c>
      <c r="J24" s="47">
        <v>50</v>
      </c>
      <c r="K24" s="47">
        <v>50</v>
      </c>
      <c r="L24" s="47">
        <v>50</v>
      </c>
      <c r="M24" s="47">
        <v>50</v>
      </c>
      <c r="N24" s="47">
        <v>50</v>
      </c>
      <c r="O24" s="47">
        <v>50</v>
      </c>
      <c r="P24" s="47">
        <v>50</v>
      </c>
      <c r="Q24" s="47">
        <v>50</v>
      </c>
      <c r="R24" s="47">
        <v>50</v>
      </c>
      <c r="S24" s="47">
        <v>50</v>
      </c>
      <c r="T24" s="47">
        <v>50</v>
      </c>
      <c r="U24" s="47">
        <v>50</v>
      </c>
      <c r="V24" s="47">
        <v>50</v>
      </c>
      <c r="W24" s="47">
        <v>50</v>
      </c>
      <c r="X24" s="47">
        <v>50</v>
      </c>
      <c r="Y24" s="47">
        <v>50</v>
      </c>
      <c r="Z24" s="47">
        <v>50</v>
      </c>
      <c r="AA24" s="47">
        <v>50</v>
      </c>
      <c r="AB24" s="47">
        <v>50</v>
      </c>
      <c r="AC24" s="47">
        <v>50</v>
      </c>
      <c r="AD24" s="47">
        <v>50</v>
      </c>
      <c r="AE24" s="47">
        <v>50</v>
      </c>
      <c r="AF24" s="47">
        <v>50</v>
      </c>
      <c r="AG24" s="47">
        <v>50</v>
      </c>
      <c r="AH24" s="47">
        <v>50</v>
      </c>
      <c r="AI24" s="47">
        <v>50</v>
      </c>
      <c r="AJ24" s="47">
        <v>50</v>
      </c>
      <c r="AK24" s="47">
        <v>50</v>
      </c>
      <c r="AL24" s="47">
        <v>50</v>
      </c>
      <c r="AM24" s="47">
        <v>50</v>
      </c>
      <c r="AN24" s="47">
        <v>50</v>
      </c>
      <c r="AO24" s="47">
        <v>50</v>
      </c>
      <c r="AP24" s="47">
        <v>50</v>
      </c>
      <c r="AQ24" s="47">
        <v>50</v>
      </c>
      <c r="AR24" s="47">
        <v>50</v>
      </c>
      <c r="AS24" s="47">
        <v>50</v>
      </c>
      <c r="AT24" s="47">
        <v>50</v>
      </c>
      <c r="AU24" s="47">
        <v>50</v>
      </c>
      <c r="AV24" s="47">
        <v>50</v>
      </c>
      <c r="AW24" s="47">
        <v>50</v>
      </c>
      <c r="AX24" s="47">
        <v>50</v>
      </c>
      <c r="AY24" s="47">
        <v>50</v>
      </c>
      <c r="AZ24" s="47">
        <v>50</v>
      </c>
      <c r="BA24" s="47">
        <v>50</v>
      </c>
      <c r="BB24" s="47">
        <v>50</v>
      </c>
      <c r="BC24" s="47">
        <v>50</v>
      </c>
      <c r="BD24" s="47">
        <v>50</v>
      </c>
      <c r="BE24" s="47">
        <v>50</v>
      </c>
      <c r="BF24" s="47">
        <v>50</v>
      </c>
      <c r="BG24" s="47">
        <v>50</v>
      </c>
      <c r="BH24" s="47">
        <v>50</v>
      </c>
      <c r="BI24" s="47">
        <v>50</v>
      </c>
      <c r="BJ24" s="47">
        <v>50</v>
      </c>
      <c r="BK24" s="47">
        <v>50</v>
      </c>
      <c r="BL24" s="47">
        <v>50</v>
      </c>
      <c r="BM24" s="47">
        <v>50</v>
      </c>
      <c r="BO24" s="47">
        <f t="shared" si="13"/>
        <v>600</v>
      </c>
      <c r="BP24" s="47">
        <f t="shared" si="14"/>
        <v>600</v>
      </c>
      <c r="BQ24" s="47">
        <f t="shared" si="15"/>
        <v>600</v>
      </c>
      <c r="BR24" s="47">
        <f t="shared" si="16"/>
        <v>600</v>
      </c>
      <c r="BS24" s="47">
        <f t="shared" si="17"/>
        <v>600</v>
      </c>
      <c r="BT24" s="47">
        <f t="shared" si="18"/>
        <v>3000</v>
      </c>
    </row>
    <row r="25" spans="1:72" s="49" customFormat="1" ht="15">
      <c r="A25" s="49" t="str">
        <f t="shared" si="12"/>
        <v>ABC</v>
      </c>
      <c r="B25" s="49" t="str">
        <f>VLOOKUP(A25,Lists!$A$5:$B$9,2)</f>
        <v>ABC of Building</v>
      </c>
      <c r="C25" s="49" t="s">
        <v>55</v>
      </c>
      <c r="D25" s="50" t="s">
        <v>24</v>
      </c>
      <c r="E25" s="49" t="s">
        <v>45</v>
      </c>
      <c r="F25" s="51">
        <f>+F14*F24</f>
        <v>250000</v>
      </c>
      <c r="G25" s="51">
        <f aca="true" t="shared" si="24" ref="G25:Q25">+G14*G24</f>
        <v>87500</v>
      </c>
      <c r="H25" s="51">
        <f t="shared" si="24"/>
        <v>87500</v>
      </c>
      <c r="I25" s="51">
        <f t="shared" si="24"/>
        <v>50000</v>
      </c>
      <c r="J25" s="51">
        <f t="shared" si="24"/>
        <v>32500</v>
      </c>
      <c r="K25" s="51">
        <f t="shared" si="24"/>
        <v>32500</v>
      </c>
      <c r="L25" s="51">
        <f t="shared" si="24"/>
        <v>35000</v>
      </c>
      <c r="M25" s="51">
        <f t="shared" si="24"/>
        <v>37500</v>
      </c>
      <c r="N25" s="51">
        <f t="shared" si="24"/>
        <v>40000</v>
      </c>
      <c r="O25" s="51">
        <f t="shared" si="24"/>
        <v>42500</v>
      </c>
      <c r="P25" s="51">
        <f t="shared" si="24"/>
        <v>45000</v>
      </c>
      <c r="Q25" s="51">
        <f t="shared" si="24"/>
        <v>47500</v>
      </c>
      <c r="R25" s="51">
        <f aca="true" t="shared" si="25" ref="R25:BM25">+R14*R24</f>
        <v>47500</v>
      </c>
      <c r="S25" s="51">
        <f t="shared" si="25"/>
        <v>47500</v>
      </c>
      <c r="T25" s="51">
        <f t="shared" si="25"/>
        <v>250000</v>
      </c>
      <c r="U25" s="51">
        <f t="shared" si="25"/>
        <v>47500</v>
      </c>
      <c r="V25" s="51">
        <f t="shared" si="25"/>
        <v>47500</v>
      </c>
      <c r="W25" s="51">
        <f t="shared" si="25"/>
        <v>47500</v>
      </c>
      <c r="X25" s="51">
        <f t="shared" si="25"/>
        <v>47500</v>
      </c>
      <c r="Y25" s="51">
        <f t="shared" si="25"/>
        <v>47500</v>
      </c>
      <c r="Z25" s="51">
        <f t="shared" si="25"/>
        <v>47500</v>
      </c>
      <c r="AA25" s="51">
        <f t="shared" si="25"/>
        <v>47500</v>
      </c>
      <c r="AB25" s="51">
        <f t="shared" si="25"/>
        <v>47500</v>
      </c>
      <c r="AC25" s="51">
        <f t="shared" si="25"/>
        <v>47500</v>
      </c>
      <c r="AD25" s="51">
        <f t="shared" si="25"/>
        <v>47500</v>
      </c>
      <c r="AE25" s="51">
        <f t="shared" si="25"/>
        <v>47500</v>
      </c>
      <c r="AF25" s="51">
        <f t="shared" si="25"/>
        <v>47500</v>
      </c>
      <c r="AG25" s="51">
        <f t="shared" si="25"/>
        <v>47500</v>
      </c>
      <c r="AH25" s="51">
        <f t="shared" si="25"/>
        <v>47500</v>
      </c>
      <c r="AI25" s="51">
        <f t="shared" si="25"/>
        <v>47500</v>
      </c>
      <c r="AJ25" s="51">
        <f t="shared" si="25"/>
        <v>47500</v>
      </c>
      <c r="AK25" s="51">
        <f t="shared" si="25"/>
        <v>47500</v>
      </c>
      <c r="AL25" s="51">
        <f t="shared" si="25"/>
        <v>47500</v>
      </c>
      <c r="AM25" s="51">
        <f t="shared" si="25"/>
        <v>47500</v>
      </c>
      <c r="AN25" s="51">
        <f t="shared" si="25"/>
        <v>47500</v>
      </c>
      <c r="AO25" s="51">
        <f t="shared" si="25"/>
        <v>47500</v>
      </c>
      <c r="AP25" s="51">
        <f t="shared" si="25"/>
        <v>47500</v>
      </c>
      <c r="AQ25" s="51">
        <f t="shared" si="25"/>
        <v>47500</v>
      </c>
      <c r="AR25" s="51">
        <f t="shared" si="25"/>
        <v>47500</v>
      </c>
      <c r="AS25" s="51">
        <f t="shared" si="25"/>
        <v>47500</v>
      </c>
      <c r="AT25" s="51">
        <f t="shared" si="25"/>
        <v>47500</v>
      </c>
      <c r="AU25" s="51">
        <f t="shared" si="25"/>
        <v>47500</v>
      </c>
      <c r="AV25" s="51">
        <f t="shared" si="25"/>
        <v>47500</v>
      </c>
      <c r="AW25" s="51">
        <f t="shared" si="25"/>
        <v>47500</v>
      </c>
      <c r="AX25" s="51">
        <f t="shared" si="25"/>
        <v>47500</v>
      </c>
      <c r="AY25" s="51">
        <f t="shared" si="25"/>
        <v>47500</v>
      </c>
      <c r="AZ25" s="51">
        <f t="shared" si="25"/>
        <v>47500</v>
      </c>
      <c r="BA25" s="51">
        <f t="shared" si="25"/>
        <v>47500</v>
      </c>
      <c r="BB25" s="51">
        <f t="shared" si="25"/>
        <v>47500</v>
      </c>
      <c r="BC25" s="51">
        <f t="shared" si="25"/>
        <v>47500</v>
      </c>
      <c r="BD25" s="51">
        <f t="shared" si="25"/>
        <v>47500</v>
      </c>
      <c r="BE25" s="51">
        <f t="shared" si="25"/>
        <v>47500</v>
      </c>
      <c r="BF25" s="51">
        <f t="shared" si="25"/>
        <v>47500</v>
      </c>
      <c r="BG25" s="51">
        <f t="shared" si="25"/>
        <v>47500</v>
      </c>
      <c r="BH25" s="51">
        <f t="shared" si="25"/>
        <v>47500</v>
      </c>
      <c r="BI25" s="51">
        <f t="shared" si="25"/>
        <v>47500</v>
      </c>
      <c r="BJ25" s="51">
        <f t="shared" si="25"/>
        <v>47500</v>
      </c>
      <c r="BK25" s="51">
        <f t="shared" si="25"/>
        <v>47500</v>
      </c>
      <c r="BL25" s="51">
        <f t="shared" si="25"/>
        <v>47500</v>
      </c>
      <c r="BM25" s="51">
        <f t="shared" si="25"/>
        <v>47500</v>
      </c>
      <c r="BO25" s="51">
        <f t="shared" si="13"/>
        <v>787500</v>
      </c>
      <c r="BP25" s="51">
        <f t="shared" si="14"/>
        <v>772500</v>
      </c>
      <c r="BQ25" s="51">
        <f t="shared" si="15"/>
        <v>570000</v>
      </c>
      <c r="BR25" s="51">
        <f t="shared" si="16"/>
        <v>570000</v>
      </c>
      <c r="BS25" s="51">
        <f t="shared" si="17"/>
        <v>570000</v>
      </c>
      <c r="BT25" s="51">
        <f t="shared" si="18"/>
        <v>3270000</v>
      </c>
    </row>
    <row r="26" spans="1:72" s="53" customFormat="1" ht="15">
      <c r="A26" s="56" t="str">
        <f t="shared" si="12"/>
        <v>ABC</v>
      </c>
      <c r="B26" s="56" t="str">
        <f>VLOOKUP(A26,Lists!$A$5:$B$9,2)</f>
        <v>ABC of Building</v>
      </c>
      <c r="C26" s="56"/>
      <c r="D26" s="57"/>
      <c r="E26" s="56" t="s">
        <v>76</v>
      </c>
      <c r="F26" s="59">
        <f>+F25-F22</f>
        <v>-20000</v>
      </c>
      <c r="G26" s="59">
        <f aca="true" t="shared" si="26" ref="G26:Q26">+G25-G22</f>
        <v>24750</v>
      </c>
      <c r="H26" s="59">
        <f t="shared" si="26"/>
        <v>19750</v>
      </c>
      <c r="I26" s="59">
        <f t="shared" si="26"/>
        <v>7000</v>
      </c>
      <c r="J26" s="59">
        <f t="shared" si="26"/>
        <v>1050</v>
      </c>
      <c r="K26" s="59">
        <f t="shared" si="26"/>
        <v>1050</v>
      </c>
      <c r="L26" s="59">
        <f t="shared" si="26"/>
        <v>1200</v>
      </c>
      <c r="M26" s="59">
        <f t="shared" si="26"/>
        <v>2000</v>
      </c>
      <c r="N26" s="59">
        <f t="shared" si="26"/>
        <v>7800</v>
      </c>
      <c r="O26" s="59">
        <f t="shared" si="26"/>
        <v>7750</v>
      </c>
      <c r="P26" s="59">
        <f t="shared" si="26"/>
        <v>8500</v>
      </c>
      <c r="Q26" s="59">
        <f t="shared" si="26"/>
        <v>9250</v>
      </c>
      <c r="R26" s="59">
        <f aca="true" t="shared" si="27" ref="R26:BM26">+R25-R22</f>
        <v>9250</v>
      </c>
      <c r="S26" s="59">
        <f t="shared" si="27"/>
        <v>9250</v>
      </c>
      <c r="T26" s="59">
        <f t="shared" si="27"/>
        <v>70000</v>
      </c>
      <c r="U26" s="59">
        <f t="shared" si="27"/>
        <v>9250</v>
      </c>
      <c r="V26" s="59">
        <f t="shared" si="27"/>
        <v>9250</v>
      </c>
      <c r="W26" s="59">
        <f t="shared" si="27"/>
        <v>9250</v>
      </c>
      <c r="X26" s="59">
        <f t="shared" si="27"/>
        <v>9250</v>
      </c>
      <c r="Y26" s="59">
        <f t="shared" si="27"/>
        <v>9250</v>
      </c>
      <c r="Z26" s="59">
        <f t="shared" si="27"/>
        <v>9250</v>
      </c>
      <c r="AA26" s="59">
        <f t="shared" si="27"/>
        <v>9250</v>
      </c>
      <c r="AB26" s="59">
        <f t="shared" si="27"/>
        <v>9250</v>
      </c>
      <c r="AC26" s="59">
        <f t="shared" si="27"/>
        <v>9250</v>
      </c>
      <c r="AD26" s="59">
        <f t="shared" si="27"/>
        <v>9250</v>
      </c>
      <c r="AE26" s="59">
        <f t="shared" si="27"/>
        <v>9250</v>
      </c>
      <c r="AF26" s="59">
        <f t="shared" si="27"/>
        <v>9250</v>
      </c>
      <c r="AG26" s="59">
        <f t="shared" si="27"/>
        <v>9250</v>
      </c>
      <c r="AH26" s="59">
        <f t="shared" si="27"/>
        <v>9250</v>
      </c>
      <c r="AI26" s="59">
        <f t="shared" si="27"/>
        <v>9250</v>
      </c>
      <c r="AJ26" s="59">
        <f t="shared" si="27"/>
        <v>9250</v>
      </c>
      <c r="AK26" s="59">
        <f t="shared" si="27"/>
        <v>9250</v>
      </c>
      <c r="AL26" s="59">
        <f t="shared" si="27"/>
        <v>9250</v>
      </c>
      <c r="AM26" s="59">
        <f t="shared" si="27"/>
        <v>9250</v>
      </c>
      <c r="AN26" s="59">
        <f t="shared" si="27"/>
        <v>9250</v>
      </c>
      <c r="AO26" s="59">
        <f t="shared" si="27"/>
        <v>9250</v>
      </c>
      <c r="AP26" s="59">
        <f t="shared" si="27"/>
        <v>9250</v>
      </c>
      <c r="AQ26" s="59">
        <f t="shared" si="27"/>
        <v>9250</v>
      </c>
      <c r="AR26" s="59">
        <f t="shared" si="27"/>
        <v>9250</v>
      </c>
      <c r="AS26" s="59">
        <f t="shared" si="27"/>
        <v>9250</v>
      </c>
      <c r="AT26" s="59">
        <f t="shared" si="27"/>
        <v>9250</v>
      </c>
      <c r="AU26" s="59">
        <f t="shared" si="27"/>
        <v>9250</v>
      </c>
      <c r="AV26" s="59">
        <f t="shared" si="27"/>
        <v>9250</v>
      </c>
      <c r="AW26" s="59">
        <f t="shared" si="27"/>
        <v>9250</v>
      </c>
      <c r="AX26" s="59">
        <f t="shared" si="27"/>
        <v>9250</v>
      </c>
      <c r="AY26" s="59">
        <f t="shared" si="27"/>
        <v>9250</v>
      </c>
      <c r="AZ26" s="59">
        <f t="shared" si="27"/>
        <v>9250</v>
      </c>
      <c r="BA26" s="59">
        <f t="shared" si="27"/>
        <v>9250</v>
      </c>
      <c r="BB26" s="59">
        <f t="shared" si="27"/>
        <v>9250</v>
      </c>
      <c r="BC26" s="59">
        <f t="shared" si="27"/>
        <v>9250</v>
      </c>
      <c r="BD26" s="59">
        <f t="shared" si="27"/>
        <v>9250</v>
      </c>
      <c r="BE26" s="59">
        <f t="shared" si="27"/>
        <v>9250</v>
      </c>
      <c r="BF26" s="59">
        <f t="shared" si="27"/>
        <v>9250</v>
      </c>
      <c r="BG26" s="59">
        <f t="shared" si="27"/>
        <v>9250</v>
      </c>
      <c r="BH26" s="59">
        <f t="shared" si="27"/>
        <v>9250</v>
      </c>
      <c r="BI26" s="59">
        <f t="shared" si="27"/>
        <v>9250</v>
      </c>
      <c r="BJ26" s="59">
        <f t="shared" si="27"/>
        <v>9250</v>
      </c>
      <c r="BK26" s="59">
        <f t="shared" si="27"/>
        <v>9250</v>
      </c>
      <c r="BL26" s="59">
        <f t="shared" si="27"/>
        <v>9250</v>
      </c>
      <c r="BM26" s="59">
        <f t="shared" si="27"/>
        <v>9250</v>
      </c>
      <c r="BO26" s="59">
        <f t="shared" si="13"/>
        <v>70100</v>
      </c>
      <c r="BP26" s="59">
        <f t="shared" si="14"/>
        <v>171750</v>
      </c>
      <c r="BQ26" s="59">
        <f t="shared" si="15"/>
        <v>111000</v>
      </c>
      <c r="BR26" s="59">
        <f t="shared" si="16"/>
        <v>111000</v>
      </c>
      <c r="BS26" s="59">
        <f t="shared" si="17"/>
        <v>111000</v>
      </c>
      <c r="BT26" s="59">
        <f t="shared" si="18"/>
        <v>574850</v>
      </c>
    </row>
    <row r="27" spans="1:67" s="28" customFormat="1" ht="15">
      <c r="A27" s="55" t="s">
        <v>67</v>
      </c>
      <c r="B27" s="55" t="str">
        <f>VLOOKUP(A27,Lists!$A$5:$B$9,2)</f>
        <v>Renovations Expo</v>
      </c>
      <c r="C27" s="28" t="s">
        <v>20</v>
      </c>
      <c r="D27" s="29"/>
      <c r="E27" s="28" t="s">
        <v>61</v>
      </c>
      <c r="F27" s="30">
        <v>500</v>
      </c>
      <c r="G27" s="30">
        <v>550</v>
      </c>
      <c r="H27" s="30">
        <v>600</v>
      </c>
      <c r="I27" s="30">
        <v>650</v>
      </c>
      <c r="J27" s="30">
        <v>700</v>
      </c>
      <c r="K27" s="30">
        <v>750</v>
      </c>
      <c r="L27" s="30">
        <v>800</v>
      </c>
      <c r="M27" s="30">
        <v>850</v>
      </c>
      <c r="N27" s="30">
        <v>900</v>
      </c>
      <c r="O27" s="30">
        <v>450</v>
      </c>
      <c r="P27" s="30">
        <v>450</v>
      </c>
      <c r="Q27" s="30">
        <v>1200</v>
      </c>
      <c r="R27" s="31">
        <f>SUM(F27:Q27)</f>
        <v>8400</v>
      </c>
      <c r="BO27" s="53"/>
    </row>
    <row r="28" spans="1:67" s="32" customFormat="1" ht="15">
      <c r="A28" s="32" t="str">
        <f aca="true" t="shared" si="28" ref="A28:A39">+A27</f>
        <v>ARE</v>
      </c>
      <c r="B28" s="32" t="str">
        <f>VLOOKUP(A28,Lists!$A$5:$B$9,2)</f>
        <v>Renovations Expo</v>
      </c>
      <c r="C28" s="32" t="s">
        <v>20</v>
      </c>
      <c r="D28" s="33"/>
      <c r="E28" s="32" t="s">
        <v>56</v>
      </c>
      <c r="F28" s="34">
        <v>10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4">
        <v>10</v>
      </c>
      <c r="M28" s="34">
        <v>10</v>
      </c>
      <c r="N28" s="34">
        <v>10</v>
      </c>
      <c r="O28" s="34">
        <v>10</v>
      </c>
      <c r="P28" s="34">
        <v>10</v>
      </c>
      <c r="Q28" s="34">
        <v>10</v>
      </c>
      <c r="R28" s="35"/>
      <c r="BO28" s="53"/>
    </row>
    <row r="29" spans="1:67" s="32" customFormat="1" ht="15">
      <c r="A29" s="32" t="str">
        <f t="shared" si="28"/>
        <v>ARE</v>
      </c>
      <c r="B29" s="32" t="str">
        <f>VLOOKUP(A29,Lists!$A$5:$B$9,2)</f>
        <v>Renovations Expo</v>
      </c>
      <c r="C29" s="32" t="s">
        <v>20</v>
      </c>
      <c r="D29" s="33"/>
      <c r="E29" s="32" t="s">
        <v>72</v>
      </c>
      <c r="F29" s="34">
        <v>3</v>
      </c>
      <c r="G29" s="34">
        <v>3</v>
      </c>
      <c r="H29" s="34">
        <v>3</v>
      </c>
      <c r="I29" s="34">
        <v>3</v>
      </c>
      <c r="J29" s="34">
        <v>3</v>
      </c>
      <c r="K29" s="34">
        <v>3</v>
      </c>
      <c r="L29" s="34">
        <v>4</v>
      </c>
      <c r="M29" s="34">
        <v>4</v>
      </c>
      <c r="N29" s="34">
        <v>4</v>
      </c>
      <c r="O29" s="34">
        <v>5</v>
      </c>
      <c r="P29" s="34">
        <v>5</v>
      </c>
      <c r="Q29" s="34">
        <v>5</v>
      </c>
      <c r="R29" s="35"/>
      <c r="BO29" s="53"/>
    </row>
    <row r="30" spans="1:67" s="32" customFormat="1" ht="15">
      <c r="A30" s="32" t="str">
        <f t="shared" si="28"/>
        <v>ARE</v>
      </c>
      <c r="B30" s="32" t="str">
        <f>VLOOKUP(A30,Lists!$A$5:$B$9,2)</f>
        <v>Renovations Expo</v>
      </c>
      <c r="C30" s="32" t="s">
        <v>20</v>
      </c>
      <c r="E30" s="32" t="s">
        <v>73</v>
      </c>
      <c r="F30" s="34">
        <v>20</v>
      </c>
      <c r="G30" s="34">
        <v>20</v>
      </c>
      <c r="H30" s="34">
        <v>20</v>
      </c>
      <c r="I30" s="34">
        <v>20</v>
      </c>
      <c r="J30" s="34">
        <v>20</v>
      </c>
      <c r="K30" s="34">
        <v>20</v>
      </c>
      <c r="L30" s="34">
        <v>20</v>
      </c>
      <c r="M30" s="34">
        <v>20</v>
      </c>
      <c r="N30" s="34">
        <v>20</v>
      </c>
      <c r="O30" s="34">
        <v>20</v>
      </c>
      <c r="P30" s="34">
        <v>20</v>
      </c>
      <c r="Q30" s="34">
        <v>20</v>
      </c>
      <c r="R30" s="35"/>
      <c r="BO30" s="53"/>
    </row>
    <row r="31" spans="1:67" s="32" customFormat="1" ht="15">
      <c r="A31" s="32" t="str">
        <f t="shared" si="28"/>
        <v>ARE</v>
      </c>
      <c r="B31" s="32" t="str">
        <f>VLOOKUP(A31,Lists!$A$5:$B$9,2)</f>
        <v>Renovations Expo</v>
      </c>
      <c r="C31" s="32" t="s">
        <v>55</v>
      </c>
      <c r="D31" s="33" t="s">
        <v>33</v>
      </c>
      <c r="E31" s="32" t="s">
        <v>75</v>
      </c>
      <c r="F31" s="34">
        <f>+(F27*(F28+F29+F30))</f>
        <v>16500</v>
      </c>
      <c r="G31" s="34">
        <f aca="true" t="shared" si="29" ref="G31:Q31">+(G27*(G28+G29+G30))</f>
        <v>18150</v>
      </c>
      <c r="H31" s="34">
        <f t="shared" si="29"/>
        <v>19800</v>
      </c>
      <c r="I31" s="34">
        <f t="shared" si="29"/>
        <v>21450</v>
      </c>
      <c r="J31" s="34">
        <f t="shared" si="29"/>
        <v>23100</v>
      </c>
      <c r="K31" s="34">
        <f t="shared" si="29"/>
        <v>24750</v>
      </c>
      <c r="L31" s="34">
        <f t="shared" si="29"/>
        <v>27200</v>
      </c>
      <c r="M31" s="34">
        <f t="shared" si="29"/>
        <v>28900</v>
      </c>
      <c r="N31" s="34">
        <f t="shared" si="29"/>
        <v>30600</v>
      </c>
      <c r="O31" s="34">
        <f t="shared" si="29"/>
        <v>15750</v>
      </c>
      <c r="P31" s="34">
        <f t="shared" si="29"/>
        <v>15750</v>
      </c>
      <c r="Q31" s="34">
        <f t="shared" si="29"/>
        <v>42000</v>
      </c>
      <c r="R31" s="34">
        <f>SUM(F31:Q31)</f>
        <v>283950</v>
      </c>
      <c r="BO31" s="53"/>
    </row>
    <row r="32" spans="1:67" s="32" customFormat="1" ht="15">
      <c r="A32" s="32" t="str">
        <f t="shared" si="28"/>
        <v>ARE</v>
      </c>
      <c r="B32" s="32" t="str">
        <f>VLOOKUP(A32,Lists!$A$5:$B$9,2)</f>
        <v>Renovations Expo</v>
      </c>
      <c r="C32" s="32" t="s">
        <v>55</v>
      </c>
      <c r="D32" s="33" t="s">
        <v>35</v>
      </c>
      <c r="E32" s="32" t="s">
        <v>69</v>
      </c>
      <c r="F32" s="34">
        <v>4000</v>
      </c>
      <c r="G32" s="34">
        <v>4000</v>
      </c>
      <c r="H32" s="34">
        <v>4000</v>
      </c>
      <c r="I32" s="34">
        <v>4000</v>
      </c>
      <c r="J32" s="34">
        <v>4000</v>
      </c>
      <c r="K32" s="34">
        <v>4000</v>
      </c>
      <c r="L32" s="34">
        <v>4000</v>
      </c>
      <c r="M32" s="34">
        <v>4000</v>
      </c>
      <c r="N32" s="34">
        <v>4000</v>
      </c>
      <c r="O32" s="34">
        <v>4000</v>
      </c>
      <c r="P32" s="34">
        <v>4000</v>
      </c>
      <c r="Q32" s="34">
        <v>4000</v>
      </c>
      <c r="R32" s="34">
        <f>SUM(F32:Q32)</f>
        <v>48000</v>
      </c>
      <c r="BO32" s="53"/>
    </row>
    <row r="33" spans="1:67" s="32" customFormat="1" ht="15">
      <c r="A33" s="32" t="str">
        <f t="shared" si="28"/>
        <v>ARE</v>
      </c>
      <c r="B33" s="32" t="str">
        <f>VLOOKUP(A33,Lists!$A$5:$B$9,2)</f>
        <v>Renovations Expo</v>
      </c>
      <c r="C33" s="32" t="s">
        <v>55</v>
      </c>
      <c r="D33" s="33" t="s">
        <v>31</v>
      </c>
      <c r="E33" s="32" t="s">
        <v>70</v>
      </c>
      <c r="F33" s="36">
        <v>2500</v>
      </c>
      <c r="G33" s="36">
        <v>2500</v>
      </c>
      <c r="H33" s="36">
        <v>2500</v>
      </c>
      <c r="I33" s="36">
        <v>2500</v>
      </c>
      <c r="J33" s="36">
        <v>2500</v>
      </c>
      <c r="K33" s="36">
        <v>2500</v>
      </c>
      <c r="L33" s="36">
        <v>2500</v>
      </c>
      <c r="M33" s="36">
        <v>2500</v>
      </c>
      <c r="N33" s="36">
        <v>2500</v>
      </c>
      <c r="O33" s="36">
        <v>2500</v>
      </c>
      <c r="P33" s="36">
        <v>2500</v>
      </c>
      <c r="Q33" s="36">
        <v>2500</v>
      </c>
      <c r="R33" s="34">
        <f>SUM(F33:Q33)</f>
        <v>30000</v>
      </c>
      <c r="BO33" s="53"/>
    </row>
    <row r="34" spans="1:67" s="32" customFormat="1" ht="15">
      <c r="A34" s="32" t="str">
        <f t="shared" si="28"/>
        <v>ARE</v>
      </c>
      <c r="B34" s="32" t="str">
        <f>VLOOKUP(A34,Lists!$A$5:$B$9,2)</f>
        <v>Renovations Expo</v>
      </c>
      <c r="C34" s="32" t="s">
        <v>55</v>
      </c>
      <c r="D34" s="33" t="s">
        <v>30</v>
      </c>
      <c r="E34" s="32" t="s">
        <v>71</v>
      </c>
      <c r="F34" s="34">
        <v>2500</v>
      </c>
      <c r="G34" s="34">
        <v>2500</v>
      </c>
      <c r="H34" s="34">
        <v>5000</v>
      </c>
      <c r="I34" s="34">
        <v>5000</v>
      </c>
      <c r="J34" s="34">
        <v>5000</v>
      </c>
      <c r="K34" s="34">
        <v>5000</v>
      </c>
      <c r="L34" s="34">
        <v>5000</v>
      </c>
      <c r="M34" s="34">
        <v>5000</v>
      </c>
      <c r="N34" s="34">
        <v>2500</v>
      </c>
      <c r="O34" s="34">
        <v>2500</v>
      </c>
      <c r="P34" s="34">
        <v>2500</v>
      </c>
      <c r="Q34" s="34">
        <v>2500</v>
      </c>
      <c r="R34" s="34">
        <f>SUM(F34:Q34)</f>
        <v>45000</v>
      </c>
      <c r="BO34" s="53"/>
    </row>
    <row r="35" spans="1:67" s="37" customFormat="1" ht="15">
      <c r="A35" s="37" t="str">
        <f t="shared" si="28"/>
        <v>ARE</v>
      </c>
      <c r="B35" s="37" t="str">
        <f>VLOOKUP(A35,Lists!$A$5:$B$9,2)</f>
        <v>Renovations Expo</v>
      </c>
      <c r="D35" s="38"/>
      <c r="E35" s="37" t="s">
        <v>57</v>
      </c>
      <c r="F35" s="39">
        <f>SUM(F31:F34)</f>
        <v>25500</v>
      </c>
      <c r="G35" s="39">
        <f aca="true" t="shared" si="30" ref="G35:Q35">SUM(G31:G34)</f>
        <v>27150</v>
      </c>
      <c r="H35" s="39">
        <f t="shared" si="30"/>
        <v>31300</v>
      </c>
      <c r="I35" s="39">
        <f t="shared" si="30"/>
        <v>32950</v>
      </c>
      <c r="J35" s="39">
        <f t="shared" si="30"/>
        <v>34600</v>
      </c>
      <c r="K35" s="39">
        <f t="shared" si="30"/>
        <v>36250</v>
      </c>
      <c r="L35" s="39">
        <f t="shared" si="30"/>
        <v>38700</v>
      </c>
      <c r="M35" s="39">
        <f t="shared" si="30"/>
        <v>40400</v>
      </c>
      <c r="N35" s="39">
        <f t="shared" si="30"/>
        <v>39600</v>
      </c>
      <c r="O35" s="39">
        <f t="shared" si="30"/>
        <v>24750</v>
      </c>
      <c r="P35" s="39">
        <f t="shared" si="30"/>
        <v>24750</v>
      </c>
      <c r="Q35" s="39">
        <f t="shared" si="30"/>
        <v>51000</v>
      </c>
      <c r="R35" s="40">
        <f>SUM(F35:Q35)</f>
        <v>406950</v>
      </c>
      <c r="BO35" s="53"/>
    </row>
    <row r="36" spans="1:67" s="41" customFormat="1" ht="15">
      <c r="A36" s="41" t="str">
        <f t="shared" si="28"/>
        <v>ARE</v>
      </c>
      <c r="B36" s="41" t="str">
        <f>VLOOKUP(A36,Lists!$A$5:$B$9,2)</f>
        <v>Renovations Expo</v>
      </c>
      <c r="C36" s="41" t="s">
        <v>20</v>
      </c>
      <c r="D36" s="42"/>
      <c r="E36" s="41" t="s">
        <v>78</v>
      </c>
      <c r="F36" s="43">
        <f>(+F31+F32+F33+F34)/F27</f>
        <v>51</v>
      </c>
      <c r="G36" s="43">
        <f aca="true" t="shared" si="31" ref="G36:Q36">(+G31+G32+G33+G34)/G27</f>
        <v>49.36363636363637</v>
      </c>
      <c r="H36" s="43">
        <f t="shared" si="31"/>
        <v>52.166666666666664</v>
      </c>
      <c r="I36" s="43">
        <f t="shared" si="31"/>
        <v>50.69230769230769</v>
      </c>
      <c r="J36" s="43">
        <f t="shared" si="31"/>
        <v>49.42857142857143</v>
      </c>
      <c r="K36" s="43">
        <f t="shared" si="31"/>
        <v>48.333333333333336</v>
      </c>
      <c r="L36" s="43">
        <f t="shared" si="31"/>
        <v>48.375</v>
      </c>
      <c r="M36" s="43">
        <f t="shared" si="31"/>
        <v>47.529411764705884</v>
      </c>
      <c r="N36" s="43">
        <f t="shared" si="31"/>
        <v>44</v>
      </c>
      <c r="O36" s="43">
        <f t="shared" si="31"/>
        <v>55</v>
      </c>
      <c r="P36" s="43">
        <f t="shared" si="31"/>
        <v>55</v>
      </c>
      <c r="Q36" s="43">
        <f t="shared" si="31"/>
        <v>42.5</v>
      </c>
      <c r="R36" s="44"/>
      <c r="BO36" s="53"/>
    </row>
    <row r="37" spans="1:67" s="45" customFormat="1" ht="15">
      <c r="A37" s="45" t="str">
        <f t="shared" si="28"/>
        <v>ARE</v>
      </c>
      <c r="B37" s="45" t="str">
        <f>VLOOKUP(A37,Lists!$A$5:$B$9,2)</f>
        <v>Renovations Expo</v>
      </c>
      <c r="C37" s="45" t="s">
        <v>20</v>
      </c>
      <c r="D37" s="46"/>
      <c r="E37" s="45" t="s">
        <v>74</v>
      </c>
      <c r="F37" s="47">
        <v>50</v>
      </c>
      <c r="G37" s="47">
        <v>50</v>
      </c>
      <c r="H37" s="47">
        <v>50</v>
      </c>
      <c r="I37" s="47">
        <v>50</v>
      </c>
      <c r="J37" s="47">
        <v>50</v>
      </c>
      <c r="K37" s="47">
        <v>50</v>
      </c>
      <c r="L37" s="47">
        <v>50</v>
      </c>
      <c r="M37" s="47">
        <v>50</v>
      </c>
      <c r="N37" s="47">
        <v>50</v>
      </c>
      <c r="O37" s="47">
        <v>50</v>
      </c>
      <c r="P37" s="47">
        <v>50</v>
      </c>
      <c r="Q37" s="47">
        <v>50</v>
      </c>
      <c r="R37" s="48"/>
      <c r="BO37" s="53"/>
    </row>
    <row r="38" spans="1:67" s="49" customFormat="1" ht="15">
      <c r="A38" s="49" t="str">
        <f t="shared" si="28"/>
        <v>ARE</v>
      </c>
      <c r="B38" s="49" t="str">
        <f>VLOOKUP(A38,Lists!$A$5:$B$9,2)</f>
        <v>Renovations Expo</v>
      </c>
      <c r="C38" s="49" t="s">
        <v>55</v>
      </c>
      <c r="D38" s="50" t="s">
        <v>24</v>
      </c>
      <c r="E38" s="49" t="s">
        <v>45</v>
      </c>
      <c r="F38" s="51">
        <f>+F27*F37</f>
        <v>25000</v>
      </c>
      <c r="G38" s="51">
        <f aca="true" t="shared" si="32" ref="G38:Q38">+G27*G37</f>
        <v>27500</v>
      </c>
      <c r="H38" s="51">
        <f t="shared" si="32"/>
        <v>30000</v>
      </c>
      <c r="I38" s="51">
        <f t="shared" si="32"/>
        <v>32500</v>
      </c>
      <c r="J38" s="51">
        <f t="shared" si="32"/>
        <v>35000</v>
      </c>
      <c r="K38" s="51">
        <f t="shared" si="32"/>
        <v>37500</v>
      </c>
      <c r="L38" s="51">
        <f t="shared" si="32"/>
        <v>40000</v>
      </c>
      <c r="M38" s="51">
        <f t="shared" si="32"/>
        <v>42500</v>
      </c>
      <c r="N38" s="51">
        <f t="shared" si="32"/>
        <v>45000</v>
      </c>
      <c r="O38" s="51">
        <f t="shared" si="32"/>
        <v>22500</v>
      </c>
      <c r="P38" s="51">
        <f t="shared" si="32"/>
        <v>22500</v>
      </c>
      <c r="Q38" s="51">
        <f t="shared" si="32"/>
        <v>60000</v>
      </c>
      <c r="R38" s="52">
        <f>SUM(F38:Q38)</f>
        <v>420000</v>
      </c>
      <c r="BO38" s="53"/>
    </row>
    <row r="39" spans="1:18" s="53" customFormat="1" ht="15">
      <c r="A39" s="56" t="str">
        <f t="shared" si="28"/>
        <v>ARE</v>
      </c>
      <c r="B39" s="56" t="str">
        <f>VLOOKUP(A39,Lists!$A$5:$B$9,2)</f>
        <v>Renovations Expo</v>
      </c>
      <c r="C39" s="56"/>
      <c r="D39" s="57"/>
      <c r="E39" s="56" t="s">
        <v>76</v>
      </c>
      <c r="F39" s="59">
        <f>+F38-F35</f>
        <v>-500</v>
      </c>
      <c r="G39" s="59">
        <f aca="true" t="shared" si="33" ref="G39:Q39">+G38-G35</f>
        <v>350</v>
      </c>
      <c r="H39" s="59">
        <f t="shared" si="33"/>
        <v>-1300</v>
      </c>
      <c r="I39" s="59">
        <f t="shared" si="33"/>
        <v>-450</v>
      </c>
      <c r="J39" s="59">
        <f t="shared" si="33"/>
        <v>400</v>
      </c>
      <c r="K39" s="59">
        <f t="shared" si="33"/>
        <v>1250</v>
      </c>
      <c r="L39" s="59">
        <f t="shared" si="33"/>
        <v>1300</v>
      </c>
      <c r="M39" s="59">
        <f t="shared" si="33"/>
        <v>2100</v>
      </c>
      <c r="N39" s="59">
        <f t="shared" si="33"/>
        <v>5400</v>
      </c>
      <c r="O39" s="59">
        <f t="shared" si="33"/>
        <v>-2250</v>
      </c>
      <c r="P39" s="59">
        <f t="shared" si="33"/>
        <v>-2250</v>
      </c>
      <c r="Q39" s="59">
        <f t="shared" si="33"/>
        <v>9000</v>
      </c>
      <c r="R39" s="58"/>
    </row>
    <row r="40" s="53" customFormat="1" ht="15">
      <c r="D40" s="54"/>
    </row>
    <row r="41" s="53" customFormat="1" ht="15">
      <c r="D41" s="54"/>
    </row>
    <row r="42" s="53" customFormat="1" ht="15">
      <c r="D42" s="54"/>
    </row>
    <row r="43" s="53" customFormat="1" ht="15">
      <c r="D43" s="54"/>
    </row>
    <row r="44" s="53" customFormat="1" ht="15">
      <c r="D44" s="54"/>
    </row>
    <row r="45" s="53" customFormat="1" ht="15">
      <c r="D45" s="54"/>
    </row>
    <row r="46" s="53" customFormat="1" ht="15">
      <c r="D46" s="54"/>
    </row>
    <row r="47" s="53" customFormat="1" ht="15">
      <c r="D47" s="54"/>
    </row>
    <row r="48" s="53" customFormat="1" ht="15">
      <c r="D48" s="54"/>
    </row>
    <row r="49" s="53" customFormat="1" ht="15">
      <c r="D49" s="54"/>
    </row>
    <row r="50" s="53" customFormat="1" ht="15">
      <c r="D50" s="54"/>
    </row>
    <row r="51" s="53" customFormat="1" ht="15">
      <c r="D51" s="54"/>
    </row>
    <row r="52" s="53" customFormat="1" ht="15">
      <c r="D52" s="54"/>
    </row>
    <row r="53" s="53" customFormat="1" ht="15">
      <c r="D53" s="54"/>
    </row>
    <row r="54" s="53" customFormat="1" ht="15">
      <c r="D54" s="54"/>
    </row>
    <row r="55" s="53" customFormat="1" ht="15">
      <c r="D55" s="54"/>
    </row>
    <row r="56" s="53" customFormat="1" ht="15">
      <c r="D56" s="54"/>
    </row>
    <row r="57" s="53" customFormat="1" ht="15">
      <c r="D57" s="54"/>
    </row>
    <row r="58" s="53" customFormat="1" ht="15">
      <c r="D58" s="54"/>
    </row>
    <row r="59" s="53" customFormat="1" ht="15">
      <c r="D59" s="54"/>
    </row>
    <row r="60" s="53" customFormat="1" ht="15">
      <c r="D60" s="54"/>
    </row>
    <row r="61" s="53" customFormat="1" ht="15">
      <c r="D61" s="54"/>
    </row>
    <row r="62" s="53" customFormat="1" ht="15">
      <c r="D62" s="54"/>
    </row>
    <row r="63" s="53" customFormat="1" ht="15">
      <c r="D63" s="54"/>
    </row>
    <row r="64" s="53" customFormat="1" ht="15">
      <c r="D64" s="54"/>
    </row>
    <row r="65" s="53" customFormat="1" ht="15">
      <c r="D65" s="54"/>
    </row>
    <row r="66" s="53" customFormat="1" ht="15">
      <c r="D66" s="54"/>
    </row>
    <row r="67" s="53" customFormat="1" ht="15">
      <c r="D67" s="54"/>
    </row>
    <row r="68" s="53" customFormat="1" ht="15">
      <c r="D68" s="54"/>
    </row>
    <row r="69" s="53" customFormat="1" ht="15">
      <c r="D69" s="54"/>
    </row>
    <row r="70" s="53" customFormat="1" ht="15">
      <c r="D70" s="54"/>
    </row>
    <row r="71" s="53" customFormat="1" ht="15">
      <c r="D71" s="54"/>
    </row>
    <row r="72" s="53" customFormat="1" ht="15">
      <c r="D72" s="54"/>
    </row>
    <row r="73" s="53" customFormat="1" ht="15">
      <c r="D73" s="54"/>
    </row>
    <row r="74" s="53" customFormat="1" ht="15">
      <c r="D74" s="54"/>
    </row>
    <row r="75" s="53" customFormat="1" ht="15">
      <c r="D75" s="54"/>
    </row>
    <row r="76" s="53" customFormat="1" ht="15">
      <c r="D76" s="54"/>
    </row>
    <row r="77" s="53" customFormat="1" ht="15">
      <c r="D77" s="54"/>
    </row>
    <row r="78" s="53" customFormat="1" ht="15">
      <c r="D78" s="54"/>
    </row>
    <row r="79" s="53" customFormat="1" ht="15">
      <c r="D79" s="54"/>
    </row>
    <row r="80" s="53" customFormat="1" ht="15">
      <c r="D80" s="54"/>
    </row>
    <row r="81" s="53" customFormat="1" ht="15">
      <c r="D81" s="54"/>
    </row>
    <row r="82" s="53" customFormat="1" ht="15">
      <c r="D82" s="54"/>
    </row>
    <row r="83" s="53" customFormat="1" ht="15">
      <c r="D83" s="54"/>
    </row>
    <row r="84" s="53" customFormat="1" ht="15">
      <c r="D84" s="54"/>
    </row>
    <row r="85" s="53" customFormat="1" ht="15">
      <c r="D85" s="54"/>
    </row>
    <row r="86" s="53" customFormat="1" ht="15">
      <c r="D86" s="54"/>
    </row>
    <row r="87" s="53" customFormat="1" ht="15">
      <c r="D87" s="54"/>
    </row>
    <row r="88" s="53" customFormat="1" ht="15">
      <c r="D88" s="54"/>
    </row>
    <row r="89" s="53" customFormat="1" ht="15">
      <c r="D89" s="54"/>
    </row>
    <row r="90" s="53" customFormat="1" ht="15">
      <c r="D90" s="54"/>
    </row>
    <row r="91" s="53" customFormat="1" ht="15">
      <c r="D91" s="54"/>
    </row>
    <row r="92" s="53" customFormat="1" ht="15">
      <c r="D92" s="54"/>
    </row>
    <row r="93" s="53" customFormat="1" ht="15">
      <c r="D93" s="54"/>
    </row>
    <row r="94" s="53" customFormat="1" ht="15">
      <c r="D94" s="54"/>
    </row>
    <row r="95" s="53" customFormat="1" ht="15">
      <c r="D95" s="54"/>
    </row>
    <row r="96" s="53" customFormat="1" ht="15">
      <c r="D96" s="54"/>
    </row>
    <row r="97" s="53" customFormat="1" ht="15">
      <c r="D97" s="54"/>
    </row>
    <row r="98" s="53" customFormat="1" ht="15">
      <c r="D98" s="54"/>
    </row>
    <row r="99" s="53" customFormat="1" ht="15">
      <c r="D99" s="54"/>
    </row>
    <row r="100" s="53" customFormat="1" ht="15">
      <c r="D100" s="54"/>
    </row>
    <row r="101" s="53" customFormat="1" ht="15">
      <c r="D101" s="54"/>
    </row>
    <row r="102" s="53" customFormat="1" ht="15">
      <c r="D102" s="54"/>
    </row>
    <row r="103" s="53" customFormat="1" ht="15">
      <c r="D103" s="54"/>
    </row>
    <row r="104" s="53" customFormat="1" ht="15">
      <c r="D104" s="54"/>
    </row>
    <row r="105" s="53" customFormat="1" ht="15">
      <c r="D105" s="54"/>
    </row>
    <row r="106" s="53" customFormat="1" ht="15">
      <c r="D106" s="54"/>
    </row>
    <row r="107" s="53" customFormat="1" ht="15">
      <c r="D107" s="54"/>
    </row>
    <row r="108" s="53" customFormat="1" ht="15">
      <c r="D108" s="54"/>
    </row>
    <row r="109" s="53" customFormat="1" ht="15">
      <c r="D109" s="54"/>
    </row>
    <row r="110" s="53" customFormat="1" ht="15">
      <c r="D110" s="54"/>
    </row>
    <row r="111" s="53" customFormat="1" ht="15">
      <c r="D111" s="54"/>
    </row>
    <row r="112" s="53" customFormat="1" ht="15">
      <c r="D112" s="54"/>
    </row>
    <row r="113" s="53" customFormat="1" ht="15">
      <c r="D113" s="54"/>
    </row>
    <row r="114" s="53" customFormat="1" ht="15">
      <c r="D114" s="54"/>
    </row>
    <row r="115" s="53" customFormat="1" ht="15">
      <c r="D115" s="54"/>
    </row>
    <row r="116" s="53" customFormat="1" ht="15">
      <c r="D116" s="54"/>
    </row>
    <row r="117" s="53" customFormat="1" ht="15">
      <c r="D117" s="54"/>
    </row>
    <row r="118" s="53" customFormat="1" ht="15">
      <c r="D118" s="54"/>
    </row>
    <row r="119" s="53" customFormat="1" ht="15">
      <c r="D119" s="54"/>
    </row>
    <row r="120" s="53" customFormat="1" ht="15">
      <c r="D120" s="54"/>
    </row>
    <row r="121" s="53" customFormat="1" ht="15">
      <c r="D121" s="54"/>
    </row>
    <row r="122" s="53" customFormat="1" ht="15">
      <c r="D122" s="54"/>
    </row>
    <row r="123" s="53" customFormat="1" ht="15">
      <c r="D123" s="54"/>
    </row>
    <row r="124" s="53" customFormat="1" ht="15">
      <c r="D124" s="54"/>
    </row>
    <row r="125" s="53" customFormat="1" ht="15">
      <c r="D125" s="54"/>
    </row>
    <row r="126" s="53" customFormat="1" ht="15">
      <c r="D126" s="54"/>
    </row>
    <row r="127" s="53" customFormat="1" ht="15">
      <c r="D127" s="54"/>
    </row>
    <row r="128" s="53" customFormat="1" ht="15">
      <c r="D128" s="54"/>
    </row>
    <row r="129" s="53" customFormat="1" ht="15">
      <c r="D129" s="54"/>
    </row>
    <row r="130" s="53" customFormat="1" ht="15">
      <c r="D130" s="54"/>
    </row>
    <row r="131" s="53" customFormat="1" ht="15">
      <c r="D131" s="54"/>
    </row>
    <row r="132" s="53" customFormat="1" ht="15">
      <c r="D132" s="54"/>
    </row>
    <row r="133" s="53" customFormat="1" ht="15">
      <c r="D133" s="54"/>
    </row>
    <row r="134" s="53" customFormat="1" ht="15">
      <c r="D134" s="54"/>
    </row>
    <row r="135" s="53" customFormat="1" ht="15">
      <c r="D135" s="54"/>
    </row>
    <row r="136" s="53" customFormat="1" ht="15">
      <c r="D136" s="54"/>
    </row>
    <row r="137" s="53" customFormat="1" ht="15">
      <c r="D137" s="54"/>
    </row>
    <row r="138" s="53" customFormat="1" ht="15">
      <c r="D138" s="54"/>
    </row>
    <row r="139" s="53" customFormat="1" ht="15">
      <c r="D139" s="54"/>
    </row>
    <row r="140" s="53" customFormat="1" ht="15">
      <c r="D140" s="54"/>
    </row>
    <row r="141" s="53" customFormat="1" ht="15">
      <c r="D141" s="54"/>
    </row>
    <row r="142" s="53" customFormat="1" ht="15">
      <c r="D142" s="54"/>
    </row>
    <row r="143" s="53" customFormat="1" ht="15">
      <c r="D143" s="54"/>
    </row>
    <row r="144" s="53" customFormat="1" ht="15">
      <c r="D144" s="54"/>
    </row>
    <row r="145" s="53" customFormat="1" ht="15">
      <c r="D145" s="54"/>
    </row>
    <row r="146" s="53" customFormat="1" ht="15">
      <c r="D146" s="54"/>
    </row>
    <row r="147" s="53" customFormat="1" ht="15">
      <c r="D147" s="54"/>
    </row>
    <row r="148" s="53" customFormat="1" ht="15">
      <c r="D148" s="54"/>
    </row>
    <row r="149" s="53" customFormat="1" ht="15">
      <c r="D149" s="54"/>
    </row>
    <row r="150" s="53" customFormat="1" ht="15">
      <c r="D150" s="54"/>
    </row>
    <row r="151" s="53" customFormat="1" ht="15">
      <c r="D151" s="54"/>
    </row>
    <row r="152" s="53" customFormat="1" ht="15">
      <c r="D152" s="54"/>
    </row>
    <row r="153" s="53" customFormat="1" ht="15">
      <c r="D153" s="54"/>
    </row>
    <row r="154" s="53" customFormat="1" ht="15">
      <c r="D154" s="54"/>
    </row>
    <row r="155" s="53" customFormat="1" ht="15">
      <c r="D155" s="54"/>
    </row>
    <row r="156" s="53" customFormat="1" ht="15">
      <c r="D156" s="54"/>
    </row>
    <row r="157" s="53" customFormat="1" ht="15">
      <c r="D157" s="54"/>
    </row>
    <row r="158" s="53" customFormat="1" ht="15">
      <c r="D158" s="54"/>
    </row>
    <row r="159" s="53" customFormat="1" ht="15">
      <c r="D159" s="54"/>
    </row>
    <row r="160" s="53" customFormat="1" ht="15">
      <c r="D160" s="54"/>
    </row>
    <row r="161" s="53" customFormat="1" ht="15">
      <c r="D161" s="54"/>
    </row>
    <row r="162" s="53" customFormat="1" ht="15">
      <c r="D162" s="54"/>
    </row>
    <row r="163" s="53" customFormat="1" ht="15">
      <c r="D163" s="54"/>
    </row>
    <row r="164" s="53" customFormat="1" ht="15">
      <c r="D164" s="54"/>
    </row>
    <row r="165" s="53" customFormat="1" ht="15">
      <c r="D165" s="54"/>
    </row>
    <row r="166" s="53" customFormat="1" ht="15">
      <c r="D166" s="54"/>
    </row>
    <row r="167" s="53" customFormat="1" ht="15">
      <c r="D167" s="54"/>
    </row>
    <row r="168" s="53" customFormat="1" ht="15">
      <c r="D168" s="54"/>
    </row>
    <row r="169" s="53" customFormat="1" ht="15">
      <c r="D169" s="54"/>
    </row>
    <row r="170" s="53" customFormat="1" ht="15">
      <c r="D170" s="54"/>
    </row>
    <row r="171" s="53" customFormat="1" ht="15">
      <c r="D171" s="54"/>
    </row>
    <row r="172" s="53" customFormat="1" ht="15">
      <c r="D172" s="54"/>
    </row>
    <row r="173" s="53" customFormat="1" ht="15">
      <c r="D173" s="54"/>
    </row>
    <row r="174" s="53" customFormat="1" ht="15">
      <c r="D174" s="54"/>
    </row>
    <row r="175" s="53" customFormat="1" ht="15">
      <c r="D175" s="54"/>
    </row>
    <row r="176" s="53" customFormat="1" ht="15">
      <c r="D176" s="54"/>
    </row>
    <row r="177" s="53" customFormat="1" ht="15">
      <c r="D177" s="54"/>
    </row>
    <row r="178" s="53" customFormat="1" ht="15">
      <c r="D178" s="54"/>
    </row>
    <row r="179" s="53" customFormat="1" ht="15">
      <c r="D179" s="54"/>
    </row>
    <row r="180" s="53" customFormat="1" ht="15">
      <c r="D180" s="54"/>
    </row>
    <row r="181" s="53" customFormat="1" ht="15">
      <c r="D181" s="54"/>
    </row>
    <row r="182" s="53" customFormat="1" ht="15">
      <c r="D182" s="54"/>
    </row>
    <row r="183" s="53" customFormat="1" ht="15">
      <c r="D183" s="54"/>
    </row>
    <row r="184" s="53" customFormat="1" ht="15">
      <c r="D184" s="54"/>
    </row>
    <row r="185" s="53" customFormat="1" ht="15">
      <c r="D185" s="54"/>
    </row>
    <row r="186" s="53" customFormat="1" ht="15">
      <c r="D186" s="54"/>
    </row>
    <row r="187" s="53" customFormat="1" ht="15">
      <c r="D187" s="54"/>
    </row>
    <row r="188" s="53" customFormat="1" ht="15">
      <c r="D188" s="54"/>
    </row>
    <row r="189" s="53" customFormat="1" ht="15">
      <c r="D189" s="54"/>
    </row>
    <row r="190" s="53" customFormat="1" ht="15">
      <c r="D190" s="54"/>
    </row>
    <row r="191" s="53" customFormat="1" ht="15">
      <c r="D191" s="54"/>
    </row>
    <row r="192" s="53" customFormat="1" ht="15">
      <c r="D192" s="54"/>
    </row>
    <row r="193" s="53" customFormat="1" ht="15">
      <c r="D193" s="54"/>
    </row>
    <row r="194" s="53" customFormat="1" ht="15">
      <c r="D194" s="54"/>
    </row>
    <row r="195" s="53" customFormat="1" ht="15">
      <c r="D195" s="54"/>
    </row>
    <row r="196" s="53" customFormat="1" ht="15">
      <c r="D196" s="54"/>
    </row>
    <row r="197" s="53" customFormat="1" ht="15">
      <c r="D197" s="54"/>
    </row>
    <row r="198" s="53" customFormat="1" ht="15">
      <c r="D198" s="54"/>
    </row>
    <row r="199" s="53" customFormat="1" ht="15">
      <c r="D199" s="54"/>
    </row>
    <row r="200" s="53" customFormat="1" ht="15">
      <c r="D200" s="54"/>
    </row>
    <row r="201" s="53" customFormat="1" ht="15">
      <c r="D201" s="54"/>
    </row>
    <row r="202" s="53" customFormat="1" ht="15">
      <c r="D202" s="54"/>
    </row>
    <row r="203" s="53" customFormat="1" ht="15">
      <c r="D203" s="54"/>
    </row>
    <row r="204" s="53" customFormat="1" ht="15">
      <c r="D204" s="54"/>
    </row>
    <row r="205" s="53" customFormat="1" ht="15">
      <c r="D205" s="54"/>
    </row>
    <row r="206" s="53" customFormat="1" ht="15">
      <c r="D206" s="54"/>
    </row>
    <row r="207" s="53" customFormat="1" ht="15">
      <c r="D207" s="54"/>
    </row>
    <row r="208" s="53" customFormat="1" ht="15">
      <c r="D208" s="54"/>
    </row>
    <row r="209" s="53" customFormat="1" ht="15">
      <c r="D209" s="54"/>
    </row>
    <row r="210" s="53" customFormat="1" ht="15">
      <c r="D210" s="54"/>
    </row>
    <row r="211" s="53" customFormat="1" ht="15">
      <c r="D211" s="54"/>
    </row>
    <row r="212" s="53" customFormat="1" ht="15">
      <c r="D212" s="54"/>
    </row>
    <row r="213" s="53" customFormat="1" ht="15">
      <c r="D213" s="54"/>
    </row>
    <row r="214" s="53" customFormat="1" ht="15">
      <c r="D214" s="54"/>
    </row>
    <row r="215" s="53" customFormat="1" ht="15">
      <c r="D215" s="54"/>
    </row>
    <row r="216" s="53" customFormat="1" ht="15">
      <c r="D216" s="54"/>
    </row>
    <row r="217" s="53" customFormat="1" ht="15">
      <c r="D217" s="54"/>
    </row>
    <row r="218" s="53" customFormat="1" ht="15">
      <c r="D218" s="54"/>
    </row>
    <row r="219" s="53" customFormat="1" ht="15">
      <c r="D219" s="54"/>
    </row>
    <row r="220" s="53" customFormat="1" ht="15">
      <c r="D220" s="54"/>
    </row>
    <row r="221" s="53" customFormat="1" ht="15">
      <c r="D221" s="54"/>
    </row>
    <row r="222" s="53" customFormat="1" ht="15">
      <c r="D222" s="54"/>
    </row>
    <row r="223" s="53" customFormat="1" ht="15">
      <c r="D223" s="54"/>
    </row>
    <row r="224" s="53" customFormat="1" ht="15">
      <c r="D224" s="54"/>
    </row>
    <row r="225" s="53" customFormat="1" ht="15">
      <c r="D225" s="54"/>
    </row>
    <row r="226" s="53" customFormat="1" ht="15">
      <c r="D226" s="54"/>
    </row>
    <row r="227" s="53" customFormat="1" ht="15">
      <c r="D227" s="54"/>
    </row>
    <row r="228" s="53" customFormat="1" ht="15">
      <c r="D228" s="54"/>
    </row>
    <row r="229" s="53" customFormat="1" ht="15">
      <c r="D229" s="54"/>
    </row>
    <row r="230" s="53" customFormat="1" ht="15">
      <c r="D230" s="54"/>
    </row>
    <row r="231" s="53" customFormat="1" ht="15">
      <c r="D231" s="54"/>
    </row>
    <row r="232" s="53" customFormat="1" ht="15">
      <c r="D232" s="54"/>
    </row>
    <row r="233" s="53" customFormat="1" ht="15">
      <c r="D233" s="54"/>
    </row>
    <row r="234" s="53" customFormat="1" ht="15">
      <c r="D234" s="54"/>
    </row>
    <row r="235" s="53" customFormat="1" ht="15">
      <c r="D235" s="54"/>
    </row>
    <row r="236" s="53" customFormat="1" ht="15">
      <c r="D236" s="54"/>
    </row>
    <row r="237" s="53" customFormat="1" ht="15">
      <c r="D237" s="54"/>
    </row>
    <row r="238" s="53" customFormat="1" ht="15">
      <c r="D238" s="54"/>
    </row>
    <row r="239" s="53" customFormat="1" ht="15">
      <c r="D239" s="54"/>
    </row>
    <row r="240" s="53" customFormat="1" ht="15">
      <c r="D240" s="54"/>
    </row>
    <row r="241" s="53" customFormat="1" ht="15">
      <c r="D241" s="54"/>
    </row>
    <row r="242" s="53" customFormat="1" ht="15">
      <c r="D242" s="54"/>
    </row>
    <row r="243" s="53" customFormat="1" ht="15">
      <c r="D243" s="54"/>
    </row>
    <row r="244" s="53" customFormat="1" ht="15">
      <c r="D244" s="54"/>
    </row>
    <row r="245" s="53" customFormat="1" ht="15">
      <c r="D245" s="54"/>
    </row>
    <row r="246" s="53" customFormat="1" ht="15">
      <c r="D246" s="54"/>
    </row>
    <row r="247" s="53" customFormat="1" ht="15">
      <c r="D247" s="54"/>
    </row>
    <row r="248" s="53" customFormat="1" ht="15">
      <c r="D248" s="54"/>
    </row>
    <row r="249" s="53" customFormat="1" ht="15">
      <c r="D249" s="54"/>
    </row>
    <row r="250" s="53" customFormat="1" ht="15">
      <c r="D250" s="54"/>
    </row>
    <row r="251" s="53" customFormat="1" ht="15">
      <c r="D251" s="54"/>
    </row>
    <row r="252" s="53" customFormat="1" ht="15">
      <c r="D252" s="54"/>
    </row>
    <row r="253" s="53" customFormat="1" ht="15">
      <c r="D253" s="54"/>
    </row>
    <row r="254" s="53" customFormat="1" ht="15">
      <c r="D254" s="54"/>
    </row>
    <row r="255" s="53" customFormat="1" ht="15">
      <c r="D255" s="54"/>
    </row>
    <row r="256" s="53" customFormat="1" ht="15">
      <c r="D256" s="54"/>
    </row>
    <row r="257" s="53" customFormat="1" ht="15">
      <c r="D257" s="54"/>
    </row>
    <row r="258" s="53" customFormat="1" ht="15">
      <c r="D258" s="54"/>
    </row>
    <row r="259" s="53" customFormat="1" ht="15">
      <c r="D259" s="54"/>
    </row>
    <row r="260" s="53" customFormat="1" ht="15">
      <c r="D260" s="54"/>
    </row>
    <row r="261" s="53" customFormat="1" ht="15">
      <c r="D261" s="54"/>
    </row>
    <row r="262" s="53" customFormat="1" ht="15">
      <c r="D262" s="54"/>
    </row>
    <row r="263" s="53" customFormat="1" ht="15">
      <c r="D263" s="54"/>
    </row>
    <row r="264" s="53" customFormat="1" ht="15">
      <c r="D264" s="54"/>
    </row>
    <row r="265" s="53" customFormat="1" ht="15">
      <c r="D265" s="54"/>
    </row>
    <row r="266" s="53" customFormat="1" ht="15">
      <c r="D266" s="54"/>
    </row>
    <row r="267" s="53" customFormat="1" ht="15">
      <c r="D267" s="54"/>
    </row>
    <row r="268" s="53" customFormat="1" ht="15">
      <c r="D268" s="54"/>
    </row>
    <row r="269" s="53" customFormat="1" ht="15">
      <c r="D269" s="54"/>
    </row>
    <row r="270" s="53" customFormat="1" ht="15">
      <c r="D270" s="54"/>
    </row>
    <row r="271" s="53" customFormat="1" ht="15">
      <c r="D271" s="54"/>
    </row>
    <row r="272" s="53" customFormat="1" ht="15">
      <c r="D272" s="54"/>
    </row>
    <row r="273" s="53" customFormat="1" ht="15">
      <c r="D273" s="54"/>
    </row>
    <row r="274" s="53" customFormat="1" ht="15">
      <c r="D274" s="54"/>
    </row>
    <row r="275" s="53" customFormat="1" ht="15">
      <c r="D275" s="54"/>
    </row>
    <row r="276" s="53" customFormat="1" ht="15">
      <c r="D276" s="54"/>
    </row>
    <row r="277" s="53" customFormat="1" ht="15">
      <c r="D277" s="54"/>
    </row>
    <row r="278" s="53" customFormat="1" ht="15">
      <c r="D278" s="54"/>
    </row>
    <row r="279" s="53" customFormat="1" ht="15">
      <c r="D279" s="54"/>
    </row>
    <row r="280" s="53" customFormat="1" ht="15">
      <c r="D280" s="54"/>
    </row>
    <row r="281" s="53" customFormat="1" ht="15">
      <c r="D281" s="54"/>
    </row>
    <row r="282" s="53" customFormat="1" ht="15">
      <c r="D282" s="54"/>
    </row>
    <row r="283" s="53" customFormat="1" ht="15">
      <c r="D283" s="54"/>
    </row>
    <row r="284" s="53" customFormat="1" ht="15">
      <c r="D284" s="54"/>
    </row>
    <row r="285" s="53" customFormat="1" ht="15">
      <c r="D285" s="54"/>
    </row>
    <row r="286" s="53" customFormat="1" ht="15">
      <c r="D286" s="54"/>
    </row>
    <row r="287" s="53" customFormat="1" ht="15">
      <c r="D287" s="54"/>
    </row>
    <row r="288" s="53" customFormat="1" ht="15">
      <c r="D288" s="54"/>
    </row>
    <row r="289" s="53" customFormat="1" ht="15">
      <c r="D289" s="54"/>
    </row>
    <row r="290" s="53" customFormat="1" ht="15">
      <c r="D290" s="54"/>
    </row>
    <row r="291" s="53" customFormat="1" ht="15">
      <c r="D291" s="54"/>
    </row>
    <row r="292" s="53" customFormat="1" ht="15">
      <c r="D292" s="54"/>
    </row>
    <row r="293" s="53" customFormat="1" ht="15">
      <c r="D293" s="54"/>
    </row>
    <row r="294" s="53" customFormat="1" ht="15">
      <c r="D294" s="54"/>
    </row>
    <row r="295" s="53" customFormat="1" ht="15">
      <c r="D295" s="54"/>
    </row>
    <row r="296" s="53" customFormat="1" ht="15">
      <c r="D296" s="54"/>
    </row>
    <row r="297" s="53" customFormat="1" ht="15">
      <c r="D297" s="54"/>
    </row>
    <row r="298" s="53" customFormat="1" ht="15">
      <c r="D298" s="54"/>
    </row>
    <row r="299" s="53" customFormat="1" ht="15">
      <c r="D299" s="54"/>
    </row>
    <row r="300" s="53" customFormat="1" ht="15">
      <c r="D300" s="54"/>
    </row>
    <row r="301" s="53" customFormat="1" ht="15">
      <c r="D301" s="54"/>
    </row>
    <row r="302" s="53" customFormat="1" ht="15">
      <c r="D302" s="54"/>
    </row>
    <row r="303" s="53" customFormat="1" ht="15">
      <c r="D303" s="54"/>
    </row>
    <row r="304" s="53" customFormat="1" ht="15">
      <c r="D304" s="54"/>
    </row>
    <row r="305" s="53" customFormat="1" ht="15">
      <c r="D305" s="54"/>
    </row>
    <row r="306" s="53" customFormat="1" ht="15">
      <c r="D306" s="54"/>
    </row>
    <row r="307" s="53" customFormat="1" ht="15">
      <c r="D307" s="54"/>
    </row>
    <row r="308" s="53" customFormat="1" ht="15">
      <c r="D308" s="54"/>
    </row>
    <row r="309" s="53" customFormat="1" ht="15">
      <c r="D309" s="54"/>
    </row>
    <row r="310" s="53" customFormat="1" ht="15">
      <c r="D310" s="54"/>
    </row>
    <row r="311" s="53" customFormat="1" ht="15">
      <c r="D311" s="54"/>
    </row>
    <row r="312" s="53" customFormat="1" ht="15">
      <c r="D312" s="54"/>
    </row>
    <row r="313" s="53" customFormat="1" ht="15">
      <c r="D313" s="54"/>
    </row>
    <row r="314" s="53" customFormat="1" ht="15">
      <c r="D314" s="54"/>
    </row>
    <row r="315" s="53" customFormat="1" ht="15">
      <c r="D315" s="54"/>
    </row>
    <row r="316" s="53" customFormat="1" ht="15">
      <c r="D316" s="54"/>
    </row>
    <row r="317" s="53" customFormat="1" ht="15">
      <c r="D317" s="54"/>
    </row>
    <row r="318" s="53" customFormat="1" ht="15">
      <c r="D318" s="54"/>
    </row>
    <row r="319" s="53" customFormat="1" ht="15">
      <c r="D319" s="54"/>
    </row>
    <row r="320" s="53" customFormat="1" ht="15">
      <c r="D320" s="54"/>
    </row>
    <row r="321" s="53" customFormat="1" ht="15">
      <c r="D321" s="54"/>
    </row>
    <row r="322" s="53" customFormat="1" ht="15">
      <c r="D322" s="54"/>
    </row>
    <row r="323" s="53" customFormat="1" ht="15">
      <c r="D323" s="54"/>
    </row>
    <row r="324" s="53" customFormat="1" ht="15">
      <c r="D324" s="54"/>
    </row>
    <row r="325" s="53" customFormat="1" ht="15">
      <c r="D325" s="54"/>
    </row>
    <row r="326" s="53" customFormat="1" ht="15">
      <c r="D326" s="54"/>
    </row>
    <row r="327" s="53" customFormat="1" ht="15">
      <c r="D327" s="54"/>
    </row>
    <row r="328" s="53" customFormat="1" ht="15">
      <c r="D328" s="54"/>
    </row>
    <row r="329" s="53" customFormat="1" ht="15">
      <c r="D329" s="54"/>
    </row>
    <row r="330" s="53" customFormat="1" ht="15">
      <c r="D330" s="54"/>
    </row>
    <row r="331" s="53" customFormat="1" ht="15">
      <c r="D331" s="54"/>
    </row>
    <row r="332" s="53" customFormat="1" ht="15">
      <c r="D332" s="54"/>
    </row>
    <row r="333" s="53" customFormat="1" ht="15">
      <c r="D333" s="54"/>
    </row>
    <row r="334" s="53" customFormat="1" ht="15">
      <c r="D334" s="54"/>
    </row>
    <row r="335" s="53" customFormat="1" ht="15">
      <c r="D335" s="54"/>
    </row>
    <row r="336" s="53" customFormat="1" ht="15">
      <c r="D336" s="54"/>
    </row>
    <row r="337" s="53" customFormat="1" ht="15">
      <c r="D337" s="54"/>
    </row>
    <row r="338" s="53" customFormat="1" ht="15">
      <c r="D338" s="54"/>
    </row>
    <row r="339" s="53" customFormat="1" ht="15">
      <c r="D339" s="54"/>
    </row>
    <row r="340" s="53" customFormat="1" ht="15">
      <c r="D340" s="54"/>
    </row>
    <row r="341" s="53" customFormat="1" ht="15">
      <c r="D341" s="54"/>
    </row>
    <row r="342" s="53" customFormat="1" ht="15">
      <c r="D342" s="54"/>
    </row>
    <row r="343" s="53" customFormat="1" ht="15">
      <c r="D343" s="54"/>
    </row>
    <row r="344" s="53" customFormat="1" ht="15">
      <c r="D344" s="54"/>
    </row>
    <row r="345" s="53" customFormat="1" ht="15">
      <c r="D345" s="54"/>
    </row>
    <row r="346" s="53" customFormat="1" ht="15">
      <c r="D346" s="54"/>
    </row>
    <row r="347" s="53" customFormat="1" ht="15">
      <c r="D347" s="54"/>
    </row>
    <row r="348" s="53" customFormat="1" ht="15">
      <c r="D348" s="54"/>
    </row>
    <row r="349" s="53" customFormat="1" ht="15">
      <c r="D349" s="54"/>
    </row>
    <row r="350" s="53" customFormat="1" ht="15">
      <c r="D350" s="54"/>
    </row>
    <row r="351" s="53" customFormat="1" ht="15">
      <c r="D351" s="54"/>
    </row>
    <row r="352" s="53" customFormat="1" ht="15">
      <c r="D352" s="54"/>
    </row>
    <row r="353" s="53" customFormat="1" ht="15">
      <c r="D353" s="54"/>
    </row>
    <row r="354" s="53" customFormat="1" ht="15">
      <c r="D354" s="54"/>
    </row>
    <row r="355" s="53" customFormat="1" ht="15">
      <c r="D355" s="54"/>
    </row>
    <row r="356" s="53" customFormat="1" ht="15">
      <c r="D356" s="54"/>
    </row>
    <row r="357" s="53" customFormat="1" ht="15">
      <c r="D357" s="54"/>
    </row>
    <row r="358" s="53" customFormat="1" ht="15">
      <c r="D358" s="54"/>
    </row>
    <row r="359" s="53" customFormat="1" ht="15">
      <c r="D359" s="54"/>
    </row>
    <row r="360" s="53" customFormat="1" ht="15">
      <c r="D360" s="54"/>
    </row>
    <row r="361" s="53" customFormat="1" ht="15">
      <c r="D361" s="54"/>
    </row>
    <row r="362" s="53" customFormat="1" ht="15">
      <c r="D362" s="54"/>
    </row>
    <row r="363" s="53" customFormat="1" ht="15">
      <c r="D363" s="54"/>
    </row>
    <row r="364" s="53" customFormat="1" ht="15">
      <c r="D364" s="54"/>
    </row>
    <row r="365" s="53" customFormat="1" ht="15">
      <c r="D365" s="54"/>
    </row>
    <row r="366" s="53" customFormat="1" ht="15">
      <c r="D366" s="54"/>
    </row>
    <row r="367" s="53" customFormat="1" ht="15">
      <c r="D367" s="54"/>
    </row>
    <row r="368" s="53" customFormat="1" ht="15">
      <c r="D368" s="54"/>
    </row>
    <row r="369" s="53" customFormat="1" ht="15">
      <c r="D369" s="54"/>
    </row>
    <row r="370" s="53" customFormat="1" ht="15">
      <c r="D370" s="54"/>
    </row>
    <row r="371" s="53" customFormat="1" ht="15">
      <c r="D371" s="54"/>
    </row>
    <row r="372" s="53" customFormat="1" ht="15">
      <c r="D372" s="54"/>
    </row>
    <row r="373" s="53" customFormat="1" ht="15">
      <c r="D373" s="54"/>
    </row>
    <row r="374" s="53" customFormat="1" ht="15">
      <c r="D374" s="54"/>
    </row>
    <row r="375" s="53" customFormat="1" ht="15">
      <c r="D375" s="54"/>
    </row>
    <row r="376" s="53" customFormat="1" ht="15">
      <c r="D376" s="54"/>
    </row>
    <row r="377" s="53" customFormat="1" ht="15">
      <c r="D377" s="54"/>
    </row>
    <row r="378" s="53" customFormat="1" ht="15">
      <c r="D378" s="54"/>
    </row>
    <row r="379" s="53" customFormat="1" ht="15">
      <c r="D379" s="54"/>
    </row>
    <row r="380" s="53" customFormat="1" ht="15">
      <c r="D380" s="54"/>
    </row>
    <row r="381" s="53" customFormat="1" ht="15">
      <c r="D381" s="54"/>
    </row>
    <row r="382" s="53" customFormat="1" ht="15">
      <c r="D382" s="54"/>
    </row>
    <row r="383" s="53" customFormat="1" ht="15">
      <c r="D383" s="54"/>
    </row>
    <row r="384" s="53" customFormat="1" ht="15">
      <c r="D384" s="54"/>
    </row>
    <row r="385" s="53" customFormat="1" ht="15">
      <c r="D385" s="54"/>
    </row>
    <row r="386" s="53" customFormat="1" ht="15">
      <c r="D386" s="54"/>
    </row>
    <row r="387" s="53" customFormat="1" ht="15">
      <c r="D387" s="54"/>
    </row>
    <row r="388" s="53" customFormat="1" ht="15">
      <c r="D388" s="54"/>
    </row>
    <row r="389" s="53" customFormat="1" ht="15">
      <c r="D389" s="54"/>
    </row>
    <row r="390" s="53" customFormat="1" ht="15">
      <c r="D390" s="54"/>
    </row>
    <row r="391" s="53" customFormat="1" ht="15">
      <c r="D391" s="54"/>
    </row>
    <row r="392" s="53" customFormat="1" ht="15">
      <c r="D392" s="54"/>
    </row>
    <row r="393" s="53" customFormat="1" ht="15">
      <c r="D393" s="54"/>
    </row>
    <row r="394" s="53" customFormat="1" ht="15">
      <c r="D394" s="54"/>
    </row>
    <row r="395" s="53" customFormat="1" ht="15">
      <c r="D395" s="54"/>
    </row>
    <row r="396" s="53" customFormat="1" ht="15">
      <c r="D396" s="54"/>
    </row>
    <row r="397" s="53" customFormat="1" ht="15">
      <c r="D397" s="54"/>
    </row>
    <row r="398" s="53" customFormat="1" ht="15">
      <c r="D398" s="54"/>
    </row>
    <row r="399" s="53" customFormat="1" ht="15">
      <c r="D399" s="54"/>
    </row>
    <row r="400" s="53" customFormat="1" ht="15">
      <c r="D400" s="54"/>
    </row>
    <row r="401" s="53" customFormat="1" ht="15">
      <c r="D401" s="54"/>
    </row>
    <row r="402" s="53" customFormat="1" ht="15">
      <c r="D402" s="54"/>
    </row>
    <row r="403" s="53" customFormat="1" ht="15">
      <c r="D403" s="54"/>
    </row>
    <row r="404" s="53" customFormat="1" ht="15">
      <c r="D404" s="54"/>
    </row>
    <row r="405" s="53" customFormat="1" ht="15">
      <c r="D405" s="54"/>
    </row>
    <row r="406" s="53" customFormat="1" ht="15">
      <c r="D406" s="54"/>
    </row>
    <row r="407" s="53" customFormat="1" ht="15">
      <c r="D407" s="54"/>
    </row>
    <row r="408" s="53" customFormat="1" ht="15">
      <c r="D408" s="54"/>
    </row>
    <row r="409" s="53" customFormat="1" ht="15">
      <c r="D409" s="54"/>
    </row>
    <row r="410" s="53" customFormat="1" ht="15">
      <c r="D410" s="54"/>
    </row>
    <row r="411" s="53" customFormat="1" ht="15">
      <c r="D411" s="54"/>
    </row>
    <row r="412" s="53" customFormat="1" ht="15">
      <c r="D412" s="54"/>
    </row>
    <row r="413" s="53" customFormat="1" ht="15">
      <c r="D413" s="54"/>
    </row>
    <row r="414" s="53" customFormat="1" ht="15">
      <c r="D414" s="54"/>
    </row>
    <row r="415" s="53" customFormat="1" ht="15">
      <c r="D415" s="54"/>
    </row>
    <row r="416" s="53" customFormat="1" ht="15">
      <c r="D416" s="54"/>
    </row>
    <row r="417" s="53" customFormat="1" ht="15">
      <c r="D417" s="54"/>
    </row>
    <row r="418" s="53" customFormat="1" ht="15">
      <c r="D418" s="54"/>
    </row>
    <row r="419" s="53" customFormat="1" ht="15">
      <c r="D419" s="54"/>
    </row>
    <row r="420" s="53" customFormat="1" ht="15">
      <c r="D420" s="54"/>
    </row>
    <row r="421" s="53" customFormat="1" ht="15">
      <c r="D421" s="54"/>
    </row>
    <row r="422" s="53" customFormat="1" ht="15">
      <c r="D422" s="54"/>
    </row>
    <row r="423" s="53" customFormat="1" ht="15">
      <c r="D423" s="54"/>
    </row>
    <row r="424" s="53" customFormat="1" ht="15">
      <c r="D424" s="54"/>
    </row>
    <row r="425" s="53" customFormat="1" ht="15">
      <c r="D425" s="54"/>
    </row>
    <row r="426" s="53" customFormat="1" ht="15">
      <c r="D426" s="54"/>
    </row>
    <row r="427" s="53" customFormat="1" ht="15">
      <c r="D427" s="54"/>
    </row>
    <row r="428" s="53" customFormat="1" ht="15">
      <c r="D428" s="54"/>
    </row>
    <row r="429" s="53" customFormat="1" ht="15">
      <c r="D429" s="54"/>
    </row>
    <row r="430" s="53" customFormat="1" ht="15">
      <c r="D430" s="54"/>
    </row>
    <row r="431" s="53" customFormat="1" ht="15">
      <c r="D431" s="54"/>
    </row>
    <row r="432" s="53" customFormat="1" ht="15">
      <c r="D432" s="54"/>
    </row>
    <row r="433" s="53" customFormat="1" ht="15">
      <c r="D433" s="54"/>
    </row>
    <row r="434" s="53" customFormat="1" ht="15">
      <c r="D434" s="54"/>
    </row>
    <row r="435" s="53" customFormat="1" ht="15">
      <c r="D435" s="54"/>
    </row>
    <row r="436" s="53" customFormat="1" ht="15">
      <c r="D436" s="54"/>
    </row>
    <row r="437" s="53" customFormat="1" ht="15">
      <c r="D437" s="54"/>
    </row>
    <row r="438" s="53" customFormat="1" ht="15">
      <c r="D438" s="54"/>
    </row>
    <row r="439" s="53" customFormat="1" ht="15">
      <c r="D439" s="54"/>
    </row>
    <row r="440" s="53" customFormat="1" ht="15">
      <c r="D440" s="54"/>
    </row>
    <row r="441" s="53" customFormat="1" ht="15">
      <c r="D441" s="54"/>
    </row>
    <row r="442" s="53" customFormat="1" ht="15">
      <c r="D442" s="54"/>
    </row>
    <row r="443" s="53" customFormat="1" ht="15">
      <c r="D443" s="54"/>
    </row>
    <row r="444" s="53" customFormat="1" ht="15">
      <c r="D444" s="54"/>
    </row>
    <row r="445" s="53" customFormat="1" ht="15">
      <c r="D445" s="54"/>
    </row>
    <row r="446" s="53" customFormat="1" ht="15">
      <c r="D446" s="54"/>
    </row>
    <row r="447" s="53" customFormat="1" ht="15">
      <c r="D447" s="54"/>
    </row>
    <row r="448" s="53" customFormat="1" ht="15">
      <c r="D448" s="54"/>
    </row>
    <row r="449" s="53" customFormat="1" ht="15">
      <c r="D449" s="54"/>
    </row>
    <row r="450" s="53" customFormat="1" ht="15">
      <c r="D450" s="54"/>
    </row>
    <row r="451" s="53" customFormat="1" ht="15">
      <c r="D451" s="54"/>
    </row>
    <row r="452" s="53" customFormat="1" ht="15">
      <c r="D452" s="54"/>
    </row>
    <row r="453" s="53" customFormat="1" ht="15">
      <c r="D453" s="54"/>
    </row>
    <row r="454" s="53" customFormat="1" ht="15">
      <c r="D454" s="54"/>
    </row>
    <row r="455" s="53" customFormat="1" ht="15">
      <c r="D455" s="54"/>
    </row>
    <row r="456" s="53" customFormat="1" ht="15">
      <c r="D456" s="54"/>
    </row>
    <row r="457" s="53" customFormat="1" ht="15">
      <c r="D457" s="54"/>
    </row>
    <row r="458" s="53" customFormat="1" ht="15">
      <c r="D458" s="54"/>
    </row>
    <row r="459" s="53" customFormat="1" ht="15">
      <c r="D459" s="54"/>
    </row>
    <row r="460" s="53" customFormat="1" ht="15">
      <c r="D460" s="54"/>
    </row>
    <row r="461" s="53" customFormat="1" ht="15">
      <c r="D461" s="54"/>
    </row>
    <row r="462" s="53" customFormat="1" ht="15">
      <c r="D462" s="54"/>
    </row>
    <row r="463" s="53" customFormat="1" ht="15">
      <c r="D463" s="54"/>
    </row>
    <row r="464" s="53" customFormat="1" ht="15">
      <c r="D464" s="54"/>
    </row>
    <row r="465" s="53" customFormat="1" ht="15">
      <c r="D465" s="54"/>
    </row>
    <row r="466" s="53" customFormat="1" ht="15">
      <c r="D466" s="54"/>
    </row>
    <row r="467" s="53" customFormat="1" ht="15">
      <c r="D467" s="54"/>
    </row>
    <row r="468" s="53" customFormat="1" ht="15">
      <c r="D468" s="54"/>
    </row>
    <row r="469" s="53" customFormat="1" ht="15">
      <c r="D469" s="54"/>
    </row>
    <row r="470" s="53" customFormat="1" ht="15">
      <c r="D470" s="54"/>
    </row>
    <row r="471" s="53" customFormat="1" ht="15">
      <c r="D471" s="54"/>
    </row>
    <row r="472" s="53" customFormat="1" ht="15">
      <c r="D472" s="54"/>
    </row>
    <row r="473" s="53" customFormat="1" ht="15">
      <c r="D473" s="54"/>
    </row>
    <row r="474" s="53" customFormat="1" ht="15">
      <c r="D474" s="54"/>
    </row>
    <row r="475" s="53" customFormat="1" ht="15">
      <c r="D475" s="54"/>
    </row>
    <row r="476" s="53" customFormat="1" ht="15">
      <c r="D476" s="54"/>
    </row>
    <row r="477" s="53" customFormat="1" ht="15">
      <c r="D477" s="54"/>
    </row>
    <row r="478" s="53" customFormat="1" ht="15">
      <c r="D478" s="54"/>
    </row>
    <row r="479" s="53" customFormat="1" ht="15">
      <c r="D479" s="54"/>
    </row>
    <row r="480" s="53" customFormat="1" ht="15">
      <c r="D480" s="54"/>
    </row>
    <row r="481" s="53" customFormat="1" ht="15">
      <c r="D481" s="54"/>
    </row>
    <row r="482" s="53" customFormat="1" ht="15">
      <c r="D482" s="54"/>
    </row>
    <row r="483" s="53" customFormat="1" ht="15">
      <c r="D483" s="54"/>
    </row>
    <row r="484" s="53" customFormat="1" ht="15">
      <c r="D484" s="54"/>
    </row>
    <row r="485" s="53" customFormat="1" ht="15">
      <c r="D485" s="54"/>
    </row>
    <row r="486" s="53" customFormat="1" ht="15">
      <c r="D486" s="54"/>
    </row>
    <row r="487" s="53" customFormat="1" ht="15">
      <c r="D487" s="54"/>
    </row>
    <row r="488" s="53" customFormat="1" ht="15">
      <c r="D488" s="54"/>
    </row>
    <row r="489" s="53" customFormat="1" ht="15">
      <c r="D489" s="54"/>
    </row>
    <row r="490" s="53" customFormat="1" ht="15">
      <c r="D490" s="54"/>
    </row>
    <row r="491" s="53" customFormat="1" ht="15">
      <c r="D491" s="54"/>
    </row>
    <row r="492" s="53" customFormat="1" ht="15">
      <c r="D492" s="54"/>
    </row>
    <row r="493" s="53" customFormat="1" ht="15">
      <c r="D493" s="54"/>
    </row>
    <row r="494" s="53" customFormat="1" ht="15">
      <c r="D494" s="54"/>
    </row>
    <row r="495" s="53" customFormat="1" ht="15">
      <c r="D495" s="54"/>
    </row>
    <row r="496" s="53" customFormat="1" ht="15">
      <c r="D496" s="54"/>
    </row>
    <row r="497" s="53" customFormat="1" ht="15">
      <c r="D497" s="54"/>
    </row>
    <row r="498" s="53" customFormat="1" ht="15">
      <c r="D498" s="54"/>
    </row>
    <row r="499" s="53" customFormat="1" ht="15">
      <c r="D499" s="54"/>
    </row>
    <row r="500" s="53" customFormat="1" ht="15">
      <c r="D500" s="54"/>
    </row>
    <row r="501" s="53" customFormat="1" ht="15">
      <c r="D501" s="54"/>
    </row>
    <row r="502" s="53" customFormat="1" ht="15">
      <c r="D502" s="54"/>
    </row>
    <row r="503" s="53" customFormat="1" ht="15">
      <c r="D503" s="54"/>
    </row>
    <row r="504" s="53" customFormat="1" ht="15">
      <c r="D504" s="54"/>
    </row>
    <row r="505" s="53" customFormat="1" ht="15">
      <c r="D505" s="54"/>
    </row>
    <row r="506" s="53" customFormat="1" ht="15">
      <c r="D506" s="54"/>
    </row>
    <row r="507" s="53" customFormat="1" ht="15">
      <c r="D507" s="54"/>
    </row>
    <row r="508" s="53" customFormat="1" ht="15">
      <c r="D508" s="54"/>
    </row>
    <row r="509" s="53" customFormat="1" ht="15">
      <c r="D509" s="54"/>
    </row>
    <row r="510" s="53" customFormat="1" ht="15">
      <c r="D510" s="54"/>
    </row>
    <row r="511" s="53" customFormat="1" ht="15">
      <c r="D511" s="54"/>
    </row>
    <row r="512" s="53" customFormat="1" ht="15">
      <c r="D512" s="54"/>
    </row>
    <row r="513" s="53" customFormat="1" ht="15">
      <c r="D513" s="54"/>
    </row>
    <row r="514" s="53" customFormat="1" ht="15">
      <c r="D514" s="54"/>
    </row>
    <row r="515" s="53" customFormat="1" ht="15">
      <c r="D515" s="54"/>
    </row>
    <row r="516" s="53" customFormat="1" ht="15">
      <c r="D516" s="54"/>
    </row>
    <row r="517" s="53" customFormat="1" ht="15">
      <c r="D517" s="54"/>
    </row>
    <row r="518" s="53" customFormat="1" ht="15">
      <c r="D518" s="54"/>
    </row>
    <row r="519" s="53" customFormat="1" ht="15">
      <c r="D519" s="54"/>
    </row>
    <row r="520" s="53" customFormat="1" ht="15">
      <c r="D520" s="54"/>
    </row>
    <row r="521" s="53" customFormat="1" ht="15">
      <c r="D521" s="54"/>
    </row>
    <row r="522" s="53" customFormat="1" ht="15">
      <c r="D522" s="54"/>
    </row>
    <row r="523" s="53" customFormat="1" ht="15">
      <c r="D523" s="54"/>
    </row>
    <row r="524" s="53" customFormat="1" ht="15">
      <c r="D524" s="54"/>
    </row>
    <row r="525" s="53" customFormat="1" ht="15">
      <c r="D525" s="54"/>
    </row>
    <row r="526" s="53" customFormat="1" ht="15">
      <c r="D526" s="54"/>
    </row>
    <row r="527" s="53" customFormat="1" ht="15">
      <c r="D527" s="54"/>
    </row>
    <row r="528" s="53" customFormat="1" ht="15">
      <c r="D528" s="54"/>
    </row>
    <row r="529" s="53" customFormat="1" ht="15">
      <c r="D529" s="54"/>
    </row>
    <row r="530" s="53" customFormat="1" ht="15">
      <c r="D530" s="54"/>
    </row>
    <row r="531" s="53" customFormat="1" ht="15">
      <c r="D531" s="54"/>
    </row>
    <row r="532" s="53" customFormat="1" ht="15">
      <c r="D532" s="54"/>
    </row>
    <row r="533" s="53" customFormat="1" ht="15">
      <c r="D533" s="54"/>
    </row>
    <row r="534" s="53" customFormat="1" ht="15">
      <c r="D534" s="54"/>
    </row>
    <row r="535" s="53" customFormat="1" ht="15">
      <c r="D535" s="54"/>
    </row>
    <row r="536" s="53" customFormat="1" ht="15">
      <c r="D536" s="54"/>
    </row>
    <row r="537" s="53" customFormat="1" ht="15">
      <c r="D537" s="54"/>
    </row>
    <row r="538" s="53" customFormat="1" ht="15">
      <c r="D538" s="54"/>
    </row>
    <row r="539" s="53" customFormat="1" ht="15">
      <c r="D539" s="54"/>
    </row>
    <row r="540" s="53" customFormat="1" ht="15">
      <c r="D540" s="54"/>
    </row>
    <row r="541" s="53" customFormat="1" ht="15">
      <c r="D541" s="54"/>
    </row>
    <row r="542" s="53" customFormat="1" ht="15">
      <c r="D542" s="54"/>
    </row>
    <row r="543" s="53" customFormat="1" ht="15">
      <c r="D543" s="54"/>
    </row>
    <row r="544" s="53" customFormat="1" ht="15">
      <c r="D544" s="54"/>
    </row>
    <row r="545" s="53" customFormat="1" ht="15">
      <c r="D545" s="54"/>
    </row>
    <row r="546" s="53" customFormat="1" ht="15">
      <c r="D546" s="54"/>
    </row>
    <row r="547" s="53" customFormat="1" ht="15">
      <c r="D547" s="54"/>
    </row>
    <row r="548" s="53" customFormat="1" ht="15">
      <c r="D548" s="54"/>
    </row>
    <row r="549" s="53" customFormat="1" ht="15">
      <c r="D549" s="54"/>
    </row>
    <row r="550" s="53" customFormat="1" ht="15">
      <c r="D550" s="54"/>
    </row>
    <row r="551" s="53" customFormat="1" ht="15">
      <c r="D551" s="54"/>
    </row>
    <row r="552" s="53" customFormat="1" ht="15">
      <c r="D552" s="54"/>
    </row>
    <row r="553" s="53" customFormat="1" ht="15">
      <c r="D553" s="54"/>
    </row>
    <row r="554" s="53" customFormat="1" ht="15">
      <c r="D554" s="54"/>
    </row>
    <row r="555" s="53" customFormat="1" ht="15">
      <c r="D555" s="54"/>
    </row>
    <row r="556" s="53" customFormat="1" ht="15">
      <c r="D556" s="54"/>
    </row>
    <row r="557" s="53" customFormat="1" ht="15">
      <c r="D557" s="54"/>
    </row>
    <row r="558" s="53" customFormat="1" ht="15">
      <c r="D558" s="54"/>
    </row>
    <row r="559" s="53" customFormat="1" ht="15">
      <c r="D559" s="54"/>
    </row>
    <row r="560" s="53" customFormat="1" ht="15">
      <c r="D560" s="54"/>
    </row>
    <row r="561" s="53" customFormat="1" ht="15">
      <c r="D561" s="54"/>
    </row>
    <row r="562" s="53" customFormat="1" ht="15">
      <c r="D562" s="54"/>
    </row>
    <row r="563" s="53" customFormat="1" ht="15">
      <c r="D563" s="54"/>
    </row>
    <row r="564" s="53" customFormat="1" ht="15">
      <c r="D564" s="54"/>
    </row>
    <row r="565" s="53" customFormat="1" ht="15">
      <c r="D565" s="54"/>
    </row>
    <row r="566" s="53" customFormat="1" ht="15">
      <c r="D566" s="54"/>
    </row>
    <row r="567" s="53" customFormat="1" ht="15">
      <c r="D567" s="54"/>
    </row>
    <row r="568" s="53" customFormat="1" ht="15">
      <c r="D568" s="54"/>
    </row>
    <row r="569" s="53" customFormat="1" ht="15">
      <c r="D569" s="54"/>
    </row>
    <row r="570" s="53" customFormat="1" ht="15">
      <c r="D570" s="54"/>
    </row>
    <row r="571" s="53" customFormat="1" ht="15">
      <c r="D571" s="54"/>
    </row>
    <row r="572" s="53" customFormat="1" ht="15">
      <c r="D572" s="54"/>
    </row>
    <row r="573" s="53" customFormat="1" ht="15">
      <c r="D573" s="54"/>
    </row>
    <row r="574" s="53" customFormat="1" ht="15">
      <c r="D574" s="54"/>
    </row>
    <row r="575" s="53" customFormat="1" ht="15">
      <c r="D575" s="54"/>
    </row>
    <row r="576" s="53" customFormat="1" ht="15">
      <c r="D576" s="54"/>
    </row>
    <row r="577" s="53" customFormat="1" ht="15">
      <c r="D577" s="54"/>
    </row>
    <row r="578" s="53" customFormat="1" ht="15">
      <c r="D578" s="54"/>
    </row>
    <row r="579" s="53" customFormat="1" ht="15">
      <c r="D579" s="54"/>
    </row>
    <row r="580" s="53" customFormat="1" ht="15">
      <c r="D580" s="54"/>
    </row>
    <row r="581" s="53" customFormat="1" ht="15">
      <c r="D581" s="54"/>
    </row>
    <row r="582" s="53" customFormat="1" ht="15">
      <c r="D582" s="54"/>
    </row>
    <row r="583" s="53" customFormat="1" ht="15">
      <c r="D583" s="54"/>
    </row>
    <row r="584" s="53" customFormat="1" ht="15">
      <c r="D584" s="54"/>
    </row>
    <row r="585" s="53" customFormat="1" ht="15">
      <c r="D585" s="54"/>
    </row>
    <row r="586" s="53" customFormat="1" ht="15">
      <c r="D586" s="54"/>
    </row>
    <row r="587" s="53" customFormat="1" ht="15">
      <c r="D587" s="54"/>
    </row>
    <row r="588" s="53" customFormat="1" ht="15">
      <c r="D588" s="54"/>
    </row>
    <row r="589" s="53" customFormat="1" ht="15">
      <c r="D589" s="54"/>
    </row>
    <row r="590" s="53" customFormat="1" ht="15">
      <c r="D590" s="54"/>
    </row>
    <row r="591" s="53" customFormat="1" ht="15">
      <c r="D591" s="54"/>
    </row>
    <row r="592" s="53" customFormat="1" ht="15">
      <c r="D592" s="54"/>
    </row>
    <row r="593" s="53" customFormat="1" ht="15">
      <c r="D593" s="54"/>
    </row>
    <row r="594" s="53" customFormat="1" ht="15">
      <c r="D594" s="54"/>
    </row>
    <row r="595" s="53" customFormat="1" ht="15">
      <c r="D595" s="54"/>
    </row>
    <row r="596" s="53" customFormat="1" ht="15">
      <c r="D596" s="54"/>
    </row>
    <row r="597" s="53" customFormat="1" ht="15">
      <c r="D597" s="54"/>
    </row>
    <row r="598" s="53" customFormat="1" ht="15">
      <c r="D598" s="54"/>
    </row>
    <row r="599" s="53" customFormat="1" ht="15">
      <c r="D599" s="54"/>
    </row>
    <row r="600" s="53" customFormat="1" ht="15">
      <c r="D600" s="54"/>
    </row>
    <row r="601" s="53" customFormat="1" ht="15">
      <c r="D601" s="54"/>
    </row>
    <row r="602" s="53" customFormat="1" ht="15">
      <c r="D602" s="54"/>
    </row>
    <row r="603" s="53" customFormat="1" ht="15">
      <c r="D603" s="54"/>
    </row>
    <row r="604" s="53" customFormat="1" ht="15">
      <c r="D604" s="54"/>
    </row>
    <row r="605" s="53" customFormat="1" ht="15">
      <c r="D605" s="54"/>
    </row>
    <row r="606" s="53" customFormat="1" ht="15">
      <c r="D606" s="54"/>
    </row>
    <row r="607" s="53" customFormat="1" ht="15">
      <c r="D607" s="54"/>
    </row>
    <row r="608" s="53" customFormat="1" ht="15">
      <c r="D608" s="54"/>
    </row>
    <row r="609" s="53" customFormat="1" ht="15">
      <c r="D609" s="54"/>
    </row>
    <row r="610" s="53" customFormat="1" ht="15">
      <c r="D610" s="54"/>
    </row>
    <row r="611" s="53" customFormat="1" ht="15">
      <c r="D611" s="54"/>
    </row>
    <row r="612" s="53" customFormat="1" ht="15">
      <c r="D612" s="54"/>
    </row>
    <row r="613" s="53" customFormat="1" ht="15">
      <c r="D613" s="54"/>
    </row>
    <row r="614" s="53" customFormat="1" ht="15">
      <c r="D614" s="54"/>
    </row>
    <row r="615" s="53" customFormat="1" ht="15">
      <c r="D615" s="54"/>
    </row>
    <row r="616" s="53" customFormat="1" ht="15">
      <c r="D616" s="54"/>
    </row>
    <row r="617" s="53" customFormat="1" ht="15">
      <c r="D617" s="54"/>
    </row>
    <row r="618" s="53" customFormat="1" ht="15">
      <c r="D618" s="54"/>
    </row>
    <row r="619" s="53" customFormat="1" ht="15">
      <c r="D619" s="54"/>
    </row>
    <row r="620" s="53" customFormat="1" ht="15">
      <c r="D620" s="54"/>
    </row>
    <row r="621" s="53" customFormat="1" ht="15">
      <c r="D621" s="54"/>
    </row>
    <row r="622" s="53" customFormat="1" ht="15">
      <c r="D622" s="54"/>
    </row>
    <row r="623" s="53" customFormat="1" ht="15">
      <c r="D623" s="54"/>
    </row>
    <row r="624" s="53" customFormat="1" ht="15">
      <c r="D624" s="54"/>
    </row>
    <row r="625" s="53" customFormat="1" ht="15">
      <c r="D625" s="54"/>
    </row>
    <row r="626" s="53" customFormat="1" ht="15">
      <c r="D626" s="54"/>
    </row>
    <row r="627" s="53" customFormat="1" ht="15">
      <c r="D627" s="54"/>
    </row>
    <row r="628" s="53" customFormat="1" ht="15">
      <c r="D628" s="54"/>
    </row>
    <row r="629" s="53" customFormat="1" ht="15">
      <c r="D629" s="54"/>
    </row>
    <row r="630" s="53" customFormat="1" ht="15">
      <c r="D630" s="54"/>
    </row>
    <row r="631" s="53" customFormat="1" ht="15">
      <c r="D631" s="54"/>
    </row>
    <row r="632" s="53" customFormat="1" ht="15">
      <c r="D632" s="54"/>
    </row>
    <row r="633" s="53" customFormat="1" ht="15">
      <c r="D633" s="54"/>
    </row>
    <row r="634" s="53" customFormat="1" ht="15">
      <c r="D634" s="54"/>
    </row>
    <row r="635" s="53" customFormat="1" ht="15">
      <c r="D635" s="54"/>
    </row>
    <row r="636" s="53" customFormat="1" ht="15">
      <c r="D636" s="54"/>
    </row>
    <row r="637" s="53" customFormat="1" ht="15">
      <c r="D637" s="54"/>
    </row>
    <row r="638" s="53" customFormat="1" ht="15">
      <c r="D638" s="54"/>
    </row>
    <row r="639" s="53" customFormat="1" ht="15">
      <c r="D639" s="54"/>
    </row>
    <row r="640" s="53" customFormat="1" ht="15">
      <c r="D640" s="54"/>
    </row>
    <row r="641" s="53" customFormat="1" ht="15">
      <c r="D641" s="54"/>
    </row>
    <row r="642" s="53" customFormat="1" ht="15">
      <c r="D642" s="54"/>
    </row>
    <row r="643" s="53" customFormat="1" ht="15">
      <c r="D643" s="54"/>
    </row>
    <row r="644" s="53" customFormat="1" ht="15">
      <c r="D644" s="54"/>
    </row>
    <row r="645" s="53" customFormat="1" ht="15">
      <c r="D645" s="54"/>
    </row>
    <row r="646" s="53" customFormat="1" ht="15">
      <c r="D646" s="54"/>
    </row>
    <row r="647" s="53" customFormat="1" ht="15">
      <c r="D647" s="54"/>
    </row>
    <row r="648" s="53" customFormat="1" ht="15">
      <c r="D648" s="54"/>
    </row>
    <row r="649" s="53" customFormat="1" ht="15">
      <c r="D649" s="54"/>
    </row>
    <row r="650" s="53" customFormat="1" ht="15">
      <c r="D650" s="54"/>
    </row>
    <row r="651" s="53" customFormat="1" ht="15">
      <c r="D651" s="54"/>
    </row>
    <row r="652" s="53" customFormat="1" ht="15">
      <c r="D652" s="54"/>
    </row>
    <row r="653" s="53" customFormat="1" ht="15">
      <c r="D653" s="54"/>
    </row>
    <row r="654" s="53" customFormat="1" ht="15">
      <c r="D654" s="54"/>
    </row>
    <row r="655" s="53" customFormat="1" ht="15">
      <c r="D655" s="54"/>
    </row>
    <row r="656" s="53" customFormat="1" ht="15">
      <c r="D656" s="54"/>
    </row>
    <row r="657" s="53" customFormat="1" ht="15">
      <c r="D657" s="54"/>
    </row>
    <row r="658" s="53" customFormat="1" ht="15">
      <c r="D658" s="54"/>
    </row>
    <row r="659" s="53" customFormat="1" ht="15">
      <c r="D659" s="54"/>
    </row>
    <row r="660" s="53" customFormat="1" ht="15">
      <c r="D660" s="54"/>
    </row>
    <row r="661" s="53" customFormat="1" ht="15">
      <c r="D661" s="54"/>
    </row>
    <row r="662" s="53" customFormat="1" ht="15">
      <c r="D662" s="54"/>
    </row>
    <row r="663" s="53" customFormat="1" ht="15">
      <c r="D663" s="54"/>
    </row>
    <row r="664" s="53" customFormat="1" ht="15">
      <c r="D664" s="54"/>
    </row>
    <row r="665" s="53" customFormat="1" ht="15">
      <c r="D665" s="54"/>
    </row>
    <row r="666" s="53" customFormat="1" ht="15">
      <c r="D666" s="54"/>
    </row>
    <row r="667" s="53" customFormat="1" ht="15">
      <c r="D667" s="54"/>
    </row>
    <row r="668" s="53" customFormat="1" ht="15">
      <c r="D668" s="54"/>
    </row>
    <row r="669" s="53" customFormat="1" ht="15">
      <c r="D669" s="54"/>
    </row>
    <row r="670" s="53" customFormat="1" ht="15">
      <c r="D670" s="54"/>
    </row>
    <row r="671" s="53" customFormat="1" ht="15">
      <c r="D671" s="54"/>
    </row>
    <row r="672" s="53" customFormat="1" ht="15">
      <c r="D672" s="54"/>
    </row>
    <row r="673" s="53" customFormat="1" ht="15">
      <c r="D673" s="54"/>
    </row>
    <row r="674" s="53" customFormat="1" ht="15">
      <c r="D674" s="54"/>
    </row>
    <row r="675" s="53" customFormat="1" ht="15">
      <c r="D675" s="54"/>
    </row>
    <row r="676" s="53" customFormat="1" ht="15">
      <c r="D676" s="54"/>
    </row>
    <row r="677" s="53" customFormat="1" ht="15">
      <c r="D677" s="54"/>
    </row>
    <row r="678" s="53" customFormat="1" ht="15">
      <c r="D678" s="54"/>
    </row>
    <row r="679" s="53" customFormat="1" ht="15">
      <c r="D679" s="54"/>
    </row>
    <row r="680" s="53" customFormat="1" ht="15">
      <c r="D680" s="54"/>
    </row>
    <row r="681" s="53" customFormat="1" ht="15">
      <c r="D681" s="54"/>
    </row>
    <row r="682" s="53" customFormat="1" ht="15">
      <c r="D682" s="54"/>
    </row>
    <row r="683" s="53" customFormat="1" ht="15">
      <c r="D683" s="54"/>
    </row>
    <row r="684" s="53" customFormat="1" ht="15">
      <c r="D684" s="54"/>
    </row>
    <row r="685" s="53" customFormat="1" ht="15">
      <c r="D685" s="54"/>
    </row>
    <row r="686" s="53" customFormat="1" ht="15">
      <c r="D686" s="54"/>
    </row>
    <row r="687" s="53" customFormat="1" ht="15">
      <c r="D687" s="54"/>
    </row>
    <row r="688" s="53" customFormat="1" ht="15">
      <c r="D688" s="54"/>
    </row>
    <row r="689" s="53" customFormat="1" ht="15">
      <c r="D689" s="54"/>
    </row>
    <row r="690" s="53" customFormat="1" ht="15">
      <c r="D690" s="54"/>
    </row>
    <row r="691" s="53" customFormat="1" ht="15">
      <c r="D691" s="54"/>
    </row>
    <row r="692" s="53" customFormat="1" ht="15">
      <c r="D692" s="54"/>
    </row>
    <row r="693" s="53" customFormat="1" ht="15">
      <c r="D693" s="54"/>
    </row>
    <row r="694" s="53" customFormat="1" ht="15">
      <c r="D694" s="54"/>
    </row>
    <row r="695" s="53" customFormat="1" ht="15">
      <c r="D695" s="54"/>
    </row>
    <row r="696" s="53" customFormat="1" ht="15">
      <c r="D696" s="54"/>
    </row>
    <row r="697" s="53" customFormat="1" ht="15">
      <c r="D697" s="54"/>
    </row>
    <row r="698" s="53" customFormat="1" ht="15">
      <c r="D698" s="54"/>
    </row>
    <row r="699" s="53" customFormat="1" ht="15">
      <c r="D699" s="54"/>
    </row>
    <row r="700" s="53" customFormat="1" ht="15">
      <c r="D700" s="54"/>
    </row>
    <row r="701" s="53" customFormat="1" ht="15">
      <c r="D701" s="54"/>
    </row>
    <row r="702" s="53" customFormat="1" ht="15">
      <c r="D702" s="54"/>
    </row>
    <row r="703" s="53" customFormat="1" ht="15">
      <c r="D703" s="54"/>
    </row>
    <row r="704" s="53" customFormat="1" ht="15">
      <c r="D704" s="54"/>
    </row>
    <row r="705" s="53" customFormat="1" ht="15">
      <c r="D705" s="54"/>
    </row>
    <row r="706" s="53" customFormat="1" ht="15">
      <c r="D706" s="54"/>
    </row>
    <row r="707" s="53" customFormat="1" ht="15">
      <c r="D707" s="54"/>
    </row>
    <row r="708" s="53" customFormat="1" ht="15">
      <c r="D708" s="54"/>
    </row>
    <row r="709" s="53" customFormat="1" ht="15">
      <c r="D709" s="54"/>
    </row>
    <row r="710" s="53" customFormat="1" ht="15">
      <c r="D710" s="54"/>
    </row>
    <row r="711" s="53" customFormat="1" ht="15">
      <c r="D711" s="54"/>
    </row>
    <row r="712" s="53" customFormat="1" ht="15">
      <c r="D712" s="54"/>
    </row>
    <row r="713" s="53" customFormat="1" ht="15">
      <c r="D713" s="54"/>
    </row>
    <row r="714" s="53" customFormat="1" ht="15">
      <c r="D714" s="54"/>
    </row>
    <row r="715" s="53" customFormat="1" ht="15">
      <c r="D715" s="54"/>
    </row>
    <row r="716" s="53" customFormat="1" ht="15">
      <c r="D716" s="54"/>
    </row>
    <row r="717" s="53" customFormat="1" ht="15">
      <c r="D717" s="54"/>
    </row>
    <row r="718" s="53" customFormat="1" ht="15">
      <c r="D718" s="54"/>
    </row>
    <row r="719" s="53" customFormat="1" ht="15">
      <c r="D719" s="54"/>
    </row>
    <row r="720" s="53" customFormat="1" ht="15">
      <c r="D720" s="54"/>
    </row>
    <row r="721" s="53" customFormat="1" ht="15">
      <c r="D721" s="54"/>
    </row>
    <row r="722" s="53" customFormat="1" ht="15">
      <c r="D722" s="54"/>
    </row>
    <row r="723" s="53" customFormat="1" ht="15">
      <c r="D723" s="54"/>
    </row>
    <row r="724" s="53" customFormat="1" ht="15">
      <c r="D724" s="54"/>
    </row>
    <row r="725" s="53" customFormat="1" ht="15">
      <c r="D725" s="54"/>
    </row>
    <row r="726" s="53" customFormat="1" ht="15">
      <c r="D726" s="54"/>
    </row>
    <row r="727" s="53" customFormat="1" ht="15">
      <c r="D727" s="54"/>
    </row>
    <row r="728" s="53" customFormat="1" ht="15">
      <c r="D728" s="54"/>
    </row>
    <row r="729" s="53" customFormat="1" ht="15">
      <c r="D729" s="54"/>
    </row>
    <row r="730" s="53" customFormat="1" ht="15">
      <c r="D730" s="54"/>
    </row>
    <row r="731" s="53" customFormat="1" ht="15">
      <c r="D731" s="54"/>
    </row>
    <row r="732" s="53" customFormat="1" ht="15">
      <c r="D732" s="54"/>
    </row>
    <row r="733" s="53" customFormat="1" ht="15">
      <c r="D733" s="54"/>
    </row>
    <row r="734" s="53" customFormat="1" ht="15">
      <c r="D734" s="54"/>
    </row>
    <row r="735" s="53" customFormat="1" ht="15">
      <c r="D735" s="54"/>
    </row>
    <row r="736" s="53" customFormat="1" ht="15">
      <c r="D736" s="54"/>
    </row>
    <row r="737" s="53" customFormat="1" ht="15">
      <c r="D737" s="54"/>
    </row>
    <row r="738" s="53" customFormat="1" ht="15">
      <c r="D738" s="54"/>
    </row>
    <row r="739" s="53" customFormat="1" ht="15">
      <c r="D739" s="54"/>
    </row>
    <row r="740" s="53" customFormat="1" ht="15">
      <c r="D740" s="54"/>
    </row>
    <row r="741" s="53" customFormat="1" ht="15">
      <c r="D741" s="54"/>
    </row>
    <row r="742" s="53" customFormat="1" ht="15">
      <c r="D742" s="54"/>
    </row>
    <row r="743" s="53" customFormat="1" ht="15">
      <c r="D743" s="54"/>
    </row>
    <row r="744" s="53" customFormat="1" ht="15">
      <c r="D744" s="54"/>
    </row>
    <row r="745" s="53" customFormat="1" ht="15">
      <c r="D745" s="54"/>
    </row>
    <row r="746" s="53" customFormat="1" ht="15">
      <c r="D746" s="54"/>
    </row>
    <row r="747" s="53" customFormat="1" ht="15">
      <c r="D747" s="54"/>
    </row>
    <row r="748" s="53" customFormat="1" ht="15">
      <c r="D748" s="54"/>
    </row>
    <row r="749" s="53" customFormat="1" ht="15">
      <c r="D749" s="54"/>
    </row>
    <row r="750" s="53" customFormat="1" ht="15">
      <c r="D750" s="54"/>
    </row>
    <row r="751" s="53" customFormat="1" ht="15">
      <c r="D751" s="54"/>
    </row>
    <row r="752" s="53" customFormat="1" ht="15">
      <c r="D752" s="54"/>
    </row>
    <row r="753" s="53" customFormat="1" ht="15">
      <c r="D753" s="54"/>
    </row>
    <row r="754" s="53" customFormat="1" ht="15">
      <c r="D754" s="54"/>
    </row>
    <row r="755" s="53" customFormat="1" ht="15">
      <c r="D755" s="54"/>
    </row>
    <row r="756" s="53" customFormat="1" ht="15">
      <c r="D756" s="54"/>
    </row>
    <row r="757" s="53" customFormat="1" ht="15">
      <c r="D757" s="54"/>
    </row>
    <row r="758" s="53" customFormat="1" ht="15">
      <c r="D758" s="54"/>
    </row>
    <row r="759" s="53" customFormat="1" ht="15">
      <c r="D759" s="54"/>
    </row>
    <row r="760" s="53" customFormat="1" ht="15">
      <c r="D760" s="54"/>
    </row>
    <row r="761" s="53" customFormat="1" ht="15">
      <c r="D761" s="54"/>
    </row>
    <row r="762" s="53" customFormat="1" ht="15">
      <c r="D762" s="54"/>
    </row>
    <row r="763" s="53" customFormat="1" ht="15">
      <c r="D763" s="54"/>
    </row>
    <row r="764" s="53" customFormat="1" ht="15">
      <c r="D764" s="54"/>
    </row>
    <row r="765" s="53" customFormat="1" ht="15">
      <c r="D765" s="54"/>
    </row>
    <row r="766" s="53" customFormat="1" ht="15">
      <c r="D766" s="54"/>
    </row>
    <row r="767" s="53" customFormat="1" ht="15">
      <c r="D767" s="54"/>
    </row>
    <row r="768" s="53" customFormat="1" ht="15">
      <c r="D768" s="54"/>
    </row>
    <row r="769" s="53" customFormat="1" ht="15">
      <c r="D769" s="54"/>
    </row>
    <row r="770" s="53" customFormat="1" ht="15">
      <c r="D770" s="54"/>
    </row>
    <row r="771" s="53" customFormat="1" ht="15">
      <c r="D771" s="54"/>
    </row>
    <row r="772" s="53" customFormat="1" ht="15">
      <c r="D772" s="54"/>
    </row>
    <row r="773" s="53" customFormat="1" ht="15">
      <c r="D773" s="54"/>
    </row>
    <row r="774" s="53" customFormat="1" ht="15">
      <c r="D774" s="54"/>
    </row>
    <row r="775" s="53" customFormat="1" ht="15">
      <c r="D775" s="54"/>
    </row>
    <row r="776" s="53" customFormat="1" ht="15">
      <c r="D776" s="54"/>
    </row>
    <row r="777" s="53" customFormat="1" ht="15">
      <c r="D777" s="54"/>
    </row>
    <row r="778" s="53" customFormat="1" ht="15">
      <c r="D778" s="54"/>
    </row>
    <row r="779" s="53" customFormat="1" ht="15">
      <c r="D779" s="54"/>
    </row>
    <row r="780" s="53" customFormat="1" ht="15">
      <c r="D780" s="54"/>
    </row>
    <row r="781" s="53" customFormat="1" ht="15">
      <c r="D781" s="54"/>
    </row>
    <row r="782" s="53" customFormat="1" ht="15">
      <c r="D782" s="54"/>
    </row>
    <row r="783" s="53" customFormat="1" ht="15">
      <c r="D783" s="54"/>
    </row>
    <row r="784" s="53" customFormat="1" ht="15">
      <c r="D784" s="54"/>
    </row>
    <row r="785" s="53" customFormat="1" ht="15">
      <c r="D785" s="54"/>
    </row>
    <row r="786" s="53" customFormat="1" ht="15">
      <c r="D786" s="54"/>
    </row>
    <row r="787" s="53" customFormat="1" ht="15">
      <c r="D787" s="54"/>
    </row>
    <row r="788" s="53" customFormat="1" ht="15">
      <c r="D788" s="54"/>
    </row>
    <row r="789" s="53" customFormat="1" ht="15">
      <c r="D789" s="54"/>
    </row>
    <row r="790" s="53" customFormat="1" ht="15">
      <c r="D790" s="54"/>
    </row>
    <row r="791" s="53" customFormat="1" ht="15">
      <c r="D791" s="54"/>
    </row>
    <row r="792" s="53" customFormat="1" ht="15">
      <c r="D792" s="54"/>
    </row>
    <row r="793" s="53" customFormat="1" ht="15">
      <c r="D793" s="54"/>
    </row>
    <row r="794" s="53" customFormat="1" ht="15">
      <c r="D794" s="54"/>
    </row>
    <row r="795" s="53" customFormat="1" ht="15">
      <c r="D795" s="54"/>
    </row>
    <row r="796" s="53" customFormat="1" ht="15">
      <c r="D796" s="54"/>
    </row>
    <row r="797" s="53" customFormat="1" ht="15">
      <c r="D797" s="54"/>
    </row>
    <row r="798" s="53" customFormat="1" ht="15">
      <c r="D798" s="54"/>
    </row>
    <row r="799" s="53" customFormat="1" ht="15">
      <c r="D799" s="54"/>
    </row>
    <row r="800" s="53" customFormat="1" ht="15">
      <c r="D800" s="54"/>
    </row>
    <row r="801" s="53" customFormat="1" ht="15">
      <c r="D801" s="54"/>
    </row>
    <row r="802" s="53" customFormat="1" ht="15">
      <c r="D802" s="54"/>
    </row>
    <row r="803" s="53" customFormat="1" ht="15">
      <c r="D803" s="54"/>
    </row>
    <row r="804" s="53" customFormat="1" ht="15">
      <c r="D804" s="54"/>
    </row>
    <row r="805" s="53" customFormat="1" ht="15">
      <c r="D805" s="54"/>
    </row>
    <row r="806" s="53" customFormat="1" ht="15">
      <c r="D806" s="54"/>
    </row>
    <row r="807" s="53" customFormat="1" ht="15">
      <c r="D807" s="54"/>
    </row>
    <row r="808" s="53" customFormat="1" ht="15">
      <c r="D808" s="54"/>
    </row>
    <row r="809" s="53" customFormat="1" ht="15">
      <c r="D809" s="54"/>
    </row>
    <row r="810" s="53" customFormat="1" ht="15">
      <c r="D810" s="54"/>
    </row>
    <row r="811" s="53" customFormat="1" ht="15">
      <c r="D811" s="54"/>
    </row>
    <row r="812" s="53" customFormat="1" ht="15">
      <c r="D812" s="54"/>
    </row>
    <row r="813" s="53" customFormat="1" ht="15">
      <c r="D813" s="54"/>
    </row>
    <row r="814" s="53" customFormat="1" ht="15">
      <c r="D814" s="54"/>
    </row>
    <row r="815" s="53" customFormat="1" ht="15">
      <c r="D815" s="54"/>
    </row>
    <row r="816" s="53" customFormat="1" ht="15">
      <c r="D816" s="54"/>
    </row>
    <row r="817" s="53" customFormat="1" ht="15">
      <c r="D817" s="54"/>
    </row>
    <row r="818" s="53" customFormat="1" ht="15">
      <c r="D818" s="54"/>
    </row>
    <row r="819" s="53" customFormat="1" ht="15">
      <c r="D819" s="54"/>
    </row>
    <row r="820" s="53" customFormat="1" ht="15">
      <c r="D820" s="54"/>
    </row>
    <row r="821" s="53" customFormat="1" ht="15">
      <c r="D821" s="54"/>
    </row>
    <row r="822" s="53" customFormat="1" ht="15">
      <c r="D822" s="54"/>
    </row>
    <row r="823" s="53" customFormat="1" ht="15">
      <c r="D823" s="54"/>
    </row>
    <row r="824" s="53" customFormat="1" ht="15">
      <c r="D824" s="54"/>
    </row>
    <row r="825" s="53" customFormat="1" ht="15">
      <c r="D825" s="54"/>
    </row>
    <row r="826" s="53" customFormat="1" ht="15">
      <c r="D826" s="54"/>
    </row>
    <row r="827" s="53" customFormat="1" ht="15">
      <c r="D827" s="54"/>
    </row>
    <row r="828" s="53" customFormat="1" ht="15">
      <c r="D828" s="54"/>
    </row>
    <row r="829" s="53" customFormat="1" ht="15">
      <c r="D829" s="54"/>
    </row>
    <row r="830" s="53" customFormat="1" ht="15">
      <c r="D830" s="54"/>
    </row>
    <row r="831" s="53" customFormat="1" ht="15">
      <c r="D831" s="54"/>
    </row>
    <row r="832" s="53" customFormat="1" ht="15">
      <c r="D832" s="54"/>
    </row>
    <row r="833" s="53" customFormat="1" ht="15">
      <c r="D833" s="54"/>
    </row>
    <row r="834" s="53" customFormat="1" ht="15">
      <c r="D834" s="54"/>
    </row>
    <row r="835" s="53" customFormat="1" ht="15">
      <c r="D835" s="54"/>
    </row>
    <row r="836" s="53" customFormat="1" ht="15">
      <c r="D836" s="54"/>
    </row>
    <row r="837" s="53" customFormat="1" ht="15">
      <c r="D837" s="54"/>
    </row>
    <row r="838" s="53" customFormat="1" ht="15">
      <c r="D838" s="54"/>
    </row>
    <row r="839" s="53" customFormat="1" ht="15">
      <c r="D839" s="54"/>
    </row>
    <row r="840" s="53" customFormat="1" ht="15">
      <c r="D840" s="54"/>
    </row>
    <row r="841" s="53" customFormat="1" ht="15">
      <c r="D841" s="54"/>
    </row>
    <row r="842" s="53" customFormat="1" ht="15">
      <c r="D842" s="54"/>
    </row>
    <row r="843" s="53" customFormat="1" ht="15">
      <c r="D843" s="54"/>
    </row>
    <row r="844" s="53" customFormat="1" ht="15">
      <c r="D844" s="54"/>
    </row>
    <row r="845" s="53" customFormat="1" ht="15">
      <c r="D845" s="54"/>
    </row>
    <row r="846" s="53" customFormat="1" ht="15">
      <c r="D846" s="54"/>
    </row>
    <row r="847" s="53" customFormat="1" ht="15">
      <c r="D847" s="54"/>
    </row>
    <row r="848" s="53" customFormat="1" ht="15">
      <c r="D848" s="54"/>
    </row>
    <row r="849" s="53" customFormat="1" ht="15">
      <c r="D849" s="54"/>
    </row>
    <row r="850" s="53" customFormat="1" ht="15">
      <c r="D850" s="54"/>
    </row>
    <row r="851" s="53" customFormat="1" ht="15">
      <c r="D851" s="54"/>
    </row>
    <row r="852" s="53" customFormat="1" ht="15">
      <c r="D852" s="54"/>
    </row>
    <row r="853" s="53" customFormat="1" ht="15">
      <c r="D853" s="54"/>
    </row>
    <row r="854" s="53" customFormat="1" ht="15">
      <c r="D854" s="54"/>
    </row>
    <row r="855" s="53" customFormat="1" ht="15">
      <c r="D855" s="54"/>
    </row>
    <row r="856" s="53" customFormat="1" ht="15">
      <c r="D856" s="54"/>
    </row>
    <row r="857" s="53" customFormat="1" ht="15">
      <c r="D857" s="54"/>
    </row>
    <row r="858" s="53" customFormat="1" ht="15">
      <c r="D858" s="54"/>
    </row>
    <row r="859" s="53" customFormat="1" ht="15">
      <c r="D859" s="54"/>
    </row>
    <row r="860" s="53" customFormat="1" ht="15">
      <c r="D860" s="54"/>
    </row>
    <row r="861" s="53" customFormat="1" ht="15">
      <c r="D861" s="54"/>
    </row>
    <row r="862" s="53" customFormat="1" ht="15">
      <c r="D862" s="54"/>
    </row>
    <row r="863" s="53" customFormat="1" ht="15">
      <c r="D863" s="54"/>
    </row>
    <row r="864" s="53" customFormat="1" ht="15">
      <c r="D864" s="54"/>
    </row>
    <row r="865" s="53" customFormat="1" ht="15">
      <c r="D865" s="54"/>
    </row>
    <row r="866" s="53" customFormat="1" ht="15">
      <c r="D866" s="54"/>
    </row>
    <row r="867" s="53" customFormat="1" ht="15">
      <c r="D867" s="54"/>
    </row>
    <row r="868" s="53" customFormat="1" ht="15">
      <c r="D868" s="54"/>
    </row>
    <row r="869" s="53" customFormat="1" ht="15">
      <c r="D869" s="54"/>
    </row>
    <row r="870" s="53" customFormat="1" ht="15">
      <c r="D870" s="54"/>
    </row>
    <row r="871" s="53" customFormat="1" ht="15">
      <c r="D871" s="54"/>
    </row>
    <row r="872" s="53" customFormat="1" ht="15">
      <c r="D872" s="54"/>
    </row>
    <row r="873" s="53" customFormat="1" ht="15">
      <c r="D873" s="54"/>
    </row>
    <row r="874" s="53" customFormat="1" ht="15">
      <c r="D874" s="54"/>
    </row>
    <row r="875" s="53" customFormat="1" ht="15">
      <c r="D875" s="54"/>
    </row>
    <row r="876" s="53" customFormat="1" ht="15">
      <c r="D876" s="54"/>
    </row>
    <row r="877" s="53" customFormat="1" ht="15">
      <c r="D877" s="54"/>
    </row>
    <row r="878" s="53" customFormat="1" ht="15">
      <c r="D878" s="54"/>
    </row>
    <row r="879" s="53" customFormat="1" ht="15">
      <c r="D879" s="54"/>
    </row>
    <row r="880" s="53" customFormat="1" ht="15">
      <c r="D880" s="54"/>
    </row>
    <row r="881" s="53" customFormat="1" ht="15">
      <c r="D881" s="54"/>
    </row>
    <row r="882" s="53" customFormat="1" ht="15">
      <c r="D882" s="54"/>
    </row>
    <row r="883" s="53" customFormat="1" ht="15">
      <c r="D883" s="54"/>
    </row>
    <row r="884" s="53" customFormat="1" ht="15">
      <c r="D884" s="54"/>
    </row>
    <row r="885" s="53" customFormat="1" ht="15">
      <c r="D885" s="54"/>
    </row>
    <row r="886" s="53" customFormat="1" ht="15">
      <c r="D886" s="54"/>
    </row>
    <row r="887" s="53" customFormat="1" ht="15">
      <c r="D887" s="54"/>
    </row>
    <row r="888" s="53" customFormat="1" ht="15">
      <c r="D888" s="54"/>
    </row>
    <row r="889" s="53" customFormat="1" ht="15">
      <c r="D889" s="54"/>
    </row>
    <row r="890" s="53" customFormat="1" ht="15">
      <c r="D890" s="54"/>
    </row>
    <row r="891" s="53" customFormat="1" ht="15">
      <c r="D891" s="54"/>
    </row>
    <row r="892" s="53" customFormat="1" ht="15">
      <c r="D892" s="54"/>
    </row>
    <row r="893" s="53" customFormat="1" ht="15">
      <c r="D893" s="54"/>
    </row>
    <row r="894" s="53" customFormat="1" ht="15">
      <c r="D894" s="54"/>
    </row>
    <row r="895" s="53" customFormat="1" ht="15">
      <c r="D895" s="54"/>
    </row>
    <row r="896" s="53" customFormat="1" ht="15">
      <c r="D896" s="54"/>
    </row>
    <row r="897" s="53" customFormat="1" ht="15">
      <c r="D897" s="54"/>
    </row>
    <row r="898" s="53" customFormat="1" ht="15">
      <c r="D898" s="54"/>
    </row>
    <row r="899" s="53" customFormat="1" ht="15">
      <c r="D899" s="54"/>
    </row>
    <row r="900" s="53" customFormat="1" ht="15">
      <c r="D900" s="54"/>
    </row>
    <row r="901" s="53" customFormat="1" ht="15">
      <c r="D901" s="54"/>
    </row>
    <row r="902" s="53" customFormat="1" ht="15">
      <c r="D902" s="54"/>
    </row>
    <row r="903" s="53" customFormat="1" ht="15">
      <c r="D903" s="54"/>
    </row>
    <row r="904" s="53" customFormat="1" ht="15">
      <c r="D904" s="54"/>
    </row>
    <row r="905" s="53" customFormat="1" ht="15">
      <c r="D905" s="54"/>
    </row>
    <row r="906" s="53" customFormat="1" ht="15">
      <c r="D906" s="54"/>
    </row>
    <row r="907" s="53" customFormat="1" ht="15">
      <c r="D907" s="54"/>
    </row>
    <row r="908" s="53" customFormat="1" ht="15">
      <c r="D908" s="54"/>
    </row>
    <row r="909" s="53" customFormat="1" ht="15">
      <c r="D909" s="54"/>
    </row>
    <row r="910" s="53" customFormat="1" ht="15">
      <c r="D910" s="54"/>
    </row>
    <row r="911" s="53" customFormat="1" ht="15">
      <c r="D911" s="54"/>
    </row>
    <row r="912" s="53" customFormat="1" ht="15">
      <c r="D912" s="54"/>
    </row>
    <row r="913" s="53" customFormat="1" ht="15">
      <c r="D913" s="54"/>
    </row>
    <row r="914" s="53" customFormat="1" ht="15">
      <c r="D914" s="54"/>
    </row>
    <row r="915" s="53" customFormat="1" ht="15">
      <c r="D915" s="54"/>
    </row>
    <row r="916" s="53" customFormat="1" ht="15">
      <c r="D916" s="54"/>
    </row>
    <row r="917" s="53" customFormat="1" ht="15">
      <c r="D917" s="54"/>
    </row>
    <row r="918" s="53" customFormat="1" ht="15">
      <c r="D918" s="54"/>
    </row>
    <row r="919" s="53" customFormat="1" ht="15">
      <c r="D919" s="54"/>
    </row>
    <row r="920" s="53" customFormat="1" ht="15">
      <c r="D920" s="54"/>
    </row>
    <row r="921" s="53" customFormat="1" ht="15">
      <c r="D921" s="54"/>
    </row>
    <row r="922" s="53" customFormat="1" ht="15">
      <c r="D922" s="54"/>
    </row>
    <row r="923" s="53" customFormat="1" ht="15">
      <c r="D923" s="54"/>
    </row>
    <row r="924" s="53" customFormat="1" ht="15">
      <c r="D924" s="54"/>
    </row>
    <row r="925" s="53" customFormat="1" ht="15">
      <c r="D925" s="54"/>
    </row>
    <row r="926" s="53" customFormat="1" ht="15">
      <c r="D926" s="54"/>
    </row>
    <row r="927" s="53" customFormat="1" ht="15">
      <c r="D927" s="54"/>
    </row>
    <row r="928" s="53" customFormat="1" ht="15">
      <c r="D928" s="54"/>
    </row>
    <row r="929" s="53" customFormat="1" ht="15">
      <c r="D929" s="54"/>
    </row>
    <row r="930" s="53" customFormat="1" ht="15">
      <c r="D930" s="54"/>
    </row>
    <row r="931" s="53" customFormat="1" ht="15">
      <c r="D931" s="54"/>
    </row>
    <row r="932" s="53" customFormat="1" ht="15">
      <c r="D932" s="54"/>
    </row>
    <row r="933" s="53" customFormat="1" ht="15">
      <c r="D933" s="54"/>
    </row>
    <row r="934" s="53" customFormat="1" ht="15">
      <c r="D934" s="54"/>
    </row>
    <row r="935" s="53" customFormat="1" ht="15">
      <c r="D935" s="54"/>
    </row>
    <row r="936" s="53" customFormat="1" ht="15">
      <c r="D936" s="54"/>
    </row>
    <row r="937" s="53" customFormat="1" ht="15">
      <c r="D937" s="54"/>
    </row>
    <row r="938" s="53" customFormat="1" ht="15">
      <c r="D938" s="54"/>
    </row>
    <row r="939" s="53" customFormat="1" ht="15">
      <c r="D939" s="54"/>
    </row>
    <row r="940" s="53" customFormat="1" ht="15">
      <c r="D940" s="54"/>
    </row>
    <row r="941" s="53" customFormat="1" ht="15">
      <c r="D941" s="54"/>
    </row>
    <row r="942" s="53" customFormat="1" ht="15">
      <c r="D942" s="54"/>
    </row>
    <row r="943" s="53" customFormat="1" ht="15">
      <c r="D943" s="54"/>
    </row>
    <row r="944" s="53" customFormat="1" ht="15">
      <c r="D944" s="54"/>
    </row>
    <row r="945" s="53" customFormat="1" ht="15">
      <c r="D945" s="54"/>
    </row>
    <row r="946" s="53" customFormat="1" ht="15">
      <c r="D946" s="54"/>
    </row>
    <row r="947" s="53" customFormat="1" ht="15">
      <c r="D947" s="54"/>
    </row>
    <row r="948" s="53" customFormat="1" ht="15">
      <c r="D948" s="54"/>
    </row>
    <row r="949" s="53" customFormat="1" ht="15">
      <c r="D949" s="54"/>
    </row>
    <row r="950" s="53" customFormat="1" ht="15">
      <c r="D950" s="54"/>
    </row>
    <row r="951" s="53" customFormat="1" ht="15">
      <c r="D951" s="54"/>
    </row>
    <row r="952" s="53" customFormat="1" ht="15">
      <c r="D952" s="54"/>
    </row>
    <row r="953" s="53" customFormat="1" ht="15">
      <c r="D953" s="54"/>
    </row>
    <row r="954" s="53" customFormat="1" ht="15">
      <c r="D954" s="54"/>
    </row>
    <row r="955" s="53" customFormat="1" ht="15">
      <c r="D955" s="54"/>
    </row>
    <row r="956" s="53" customFormat="1" ht="15">
      <c r="D956" s="54"/>
    </row>
    <row r="957" s="53" customFormat="1" ht="15">
      <c r="D957" s="54"/>
    </row>
    <row r="958" s="53" customFormat="1" ht="15">
      <c r="D958" s="54"/>
    </row>
    <row r="959" s="53" customFormat="1" ht="15">
      <c r="D959" s="54"/>
    </row>
    <row r="960" s="53" customFormat="1" ht="15">
      <c r="D960" s="54"/>
    </row>
    <row r="961" s="53" customFormat="1" ht="15">
      <c r="D961" s="54"/>
    </row>
    <row r="962" s="53" customFormat="1" ht="15">
      <c r="D962" s="54"/>
    </row>
    <row r="963" s="53" customFormat="1" ht="15">
      <c r="D963" s="54"/>
    </row>
    <row r="964" s="53" customFormat="1" ht="15">
      <c r="D964" s="54"/>
    </row>
    <row r="965" s="53" customFormat="1" ht="15">
      <c r="D965" s="54"/>
    </row>
    <row r="966" s="53" customFormat="1" ht="15">
      <c r="D966" s="54"/>
    </row>
    <row r="967" s="53" customFormat="1" ht="15">
      <c r="D967" s="54"/>
    </row>
    <row r="968" s="53" customFormat="1" ht="15">
      <c r="D968" s="54"/>
    </row>
    <row r="969" s="53" customFormat="1" ht="15">
      <c r="D969" s="54"/>
    </row>
    <row r="970" s="53" customFormat="1" ht="15">
      <c r="D970" s="54"/>
    </row>
    <row r="971" s="53" customFormat="1" ht="15">
      <c r="D971" s="54"/>
    </row>
    <row r="972" s="53" customFormat="1" ht="15">
      <c r="D972" s="54"/>
    </row>
    <row r="973" s="53" customFormat="1" ht="15">
      <c r="D973" s="54"/>
    </row>
    <row r="974" s="53" customFormat="1" ht="15">
      <c r="D974" s="54"/>
    </row>
    <row r="975" s="53" customFormat="1" ht="15">
      <c r="D975" s="54"/>
    </row>
    <row r="976" s="53" customFormat="1" ht="15">
      <c r="D976" s="54"/>
    </row>
    <row r="977" s="53" customFormat="1" ht="15">
      <c r="D977" s="54"/>
    </row>
    <row r="978" s="53" customFormat="1" ht="15">
      <c r="D978" s="54"/>
    </row>
    <row r="979" s="53" customFormat="1" ht="15">
      <c r="D979" s="54"/>
    </row>
    <row r="980" s="53" customFormat="1" ht="15">
      <c r="D980" s="54"/>
    </row>
    <row r="981" s="53" customFormat="1" ht="15">
      <c r="D981" s="54"/>
    </row>
    <row r="982" s="53" customFormat="1" ht="15">
      <c r="D982" s="54"/>
    </row>
    <row r="983" s="53" customFormat="1" ht="15">
      <c r="D983" s="54"/>
    </row>
    <row r="984" s="53" customFormat="1" ht="15">
      <c r="D984" s="54"/>
    </row>
    <row r="985" s="53" customFormat="1" ht="15">
      <c r="D985" s="54"/>
    </row>
    <row r="986" s="53" customFormat="1" ht="15">
      <c r="D986" s="54"/>
    </row>
    <row r="987" s="53" customFormat="1" ht="15">
      <c r="D987" s="54"/>
    </row>
    <row r="988" s="53" customFormat="1" ht="15">
      <c r="D988" s="54"/>
    </row>
    <row r="989" s="53" customFormat="1" ht="15">
      <c r="D989" s="54"/>
    </row>
    <row r="990" s="53" customFormat="1" ht="15">
      <c r="D990" s="54"/>
    </row>
    <row r="991" s="53" customFormat="1" ht="15">
      <c r="D991" s="54"/>
    </row>
    <row r="992" s="53" customFormat="1" ht="15">
      <c r="D992" s="54"/>
    </row>
    <row r="993" s="53" customFormat="1" ht="15">
      <c r="D993" s="54"/>
    </row>
    <row r="994" s="53" customFormat="1" ht="15">
      <c r="D994" s="54"/>
    </row>
    <row r="995" s="53" customFormat="1" ht="15">
      <c r="D995" s="54"/>
    </row>
    <row r="996" s="53" customFormat="1" ht="15">
      <c r="D996" s="54"/>
    </row>
    <row r="997" s="53" customFormat="1" ht="15">
      <c r="D997" s="54"/>
    </row>
    <row r="998" s="53" customFormat="1" ht="15">
      <c r="D998" s="54"/>
    </row>
    <row r="999" s="53" customFormat="1" ht="15">
      <c r="D999" s="54"/>
    </row>
    <row r="1000" s="53" customFormat="1" ht="15">
      <c r="D1000" s="54"/>
    </row>
    <row r="1001" s="53" customFormat="1" ht="15">
      <c r="D1001" s="54"/>
    </row>
    <row r="1002" s="53" customFormat="1" ht="15">
      <c r="D1002" s="54"/>
    </row>
    <row r="1003" s="53" customFormat="1" ht="15">
      <c r="D1003" s="54"/>
    </row>
    <row r="1004" s="53" customFormat="1" ht="15">
      <c r="D1004" s="54"/>
    </row>
    <row r="1005" s="53" customFormat="1" ht="15">
      <c r="D1005" s="54"/>
    </row>
    <row r="1006" s="53" customFormat="1" ht="15">
      <c r="D1006" s="54"/>
    </row>
    <row r="1007" s="53" customFormat="1" ht="15">
      <c r="D1007" s="54"/>
    </row>
    <row r="1008" s="53" customFormat="1" ht="15">
      <c r="D1008" s="54"/>
    </row>
    <row r="1009" s="53" customFormat="1" ht="15">
      <c r="D1009" s="54"/>
    </row>
    <row r="1010" s="53" customFormat="1" ht="15">
      <c r="D1010" s="54"/>
    </row>
    <row r="1011" s="53" customFormat="1" ht="15">
      <c r="D1011" s="54"/>
    </row>
    <row r="1012" s="53" customFormat="1" ht="15">
      <c r="D1012" s="54"/>
    </row>
    <row r="1013" s="53" customFormat="1" ht="15">
      <c r="D1013" s="54"/>
    </row>
    <row r="1014" s="53" customFormat="1" ht="15">
      <c r="D1014" s="54"/>
    </row>
    <row r="1015" s="53" customFormat="1" ht="15">
      <c r="D1015" s="54"/>
    </row>
    <row r="1016" s="53" customFormat="1" ht="15">
      <c r="D1016" s="54"/>
    </row>
    <row r="1017" s="53" customFormat="1" ht="15">
      <c r="D1017" s="54"/>
    </row>
    <row r="1018" s="53" customFormat="1" ht="15">
      <c r="D1018" s="54"/>
    </row>
    <row r="1019" s="53" customFormat="1" ht="15">
      <c r="D1019" s="54"/>
    </row>
    <row r="1020" s="53" customFormat="1" ht="15">
      <c r="D1020" s="54"/>
    </row>
    <row r="1021" s="53" customFormat="1" ht="15">
      <c r="D1021" s="54"/>
    </row>
    <row r="1022" s="53" customFormat="1" ht="15">
      <c r="D1022" s="54"/>
    </row>
    <row r="1023" s="53" customFormat="1" ht="15">
      <c r="D1023" s="54"/>
    </row>
    <row r="1024" s="53" customFormat="1" ht="15">
      <c r="D1024" s="54"/>
    </row>
    <row r="1025" s="53" customFormat="1" ht="15">
      <c r="D1025" s="54"/>
    </row>
    <row r="1026" s="53" customFormat="1" ht="15">
      <c r="D1026" s="54"/>
    </row>
    <row r="1027" s="53" customFormat="1" ht="15">
      <c r="D1027" s="54"/>
    </row>
    <row r="1028" s="53" customFormat="1" ht="15">
      <c r="D1028" s="54"/>
    </row>
    <row r="1029" s="53" customFormat="1" ht="15">
      <c r="D1029" s="54"/>
    </row>
    <row r="1030" s="53" customFormat="1" ht="15">
      <c r="D1030" s="54"/>
    </row>
    <row r="1031" s="53" customFormat="1" ht="15">
      <c r="D1031" s="54"/>
    </row>
    <row r="1032" s="53" customFormat="1" ht="15">
      <c r="D1032" s="54"/>
    </row>
    <row r="1033" s="53" customFormat="1" ht="15">
      <c r="D1033" s="54"/>
    </row>
    <row r="1034" s="53" customFormat="1" ht="15">
      <c r="D1034" s="54"/>
    </row>
    <row r="1035" s="53" customFormat="1" ht="15">
      <c r="D1035" s="54"/>
    </row>
    <row r="1036" s="53" customFormat="1" ht="15">
      <c r="D1036" s="54"/>
    </row>
    <row r="1037" s="53" customFormat="1" ht="15">
      <c r="D1037" s="54"/>
    </row>
    <row r="1038" s="53" customFormat="1" ht="15">
      <c r="D1038" s="54"/>
    </row>
    <row r="1039" s="53" customFormat="1" ht="15">
      <c r="D1039" s="54"/>
    </row>
    <row r="1040" s="53" customFormat="1" ht="15">
      <c r="D1040" s="54"/>
    </row>
    <row r="1041" s="53" customFormat="1" ht="15">
      <c r="D1041" s="54"/>
    </row>
    <row r="1042" s="53" customFormat="1" ht="15">
      <c r="D1042" s="54"/>
    </row>
    <row r="1043" s="53" customFormat="1" ht="15">
      <c r="D1043" s="54"/>
    </row>
    <row r="1044" s="53" customFormat="1" ht="15">
      <c r="D1044" s="54"/>
    </row>
    <row r="1045" s="53" customFormat="1" ht="15">
      <c r="D1045" s="54"/>
    </row>
    <row r="1046" s="53" customFormat="1" ht="15">
      <c r="D1046" s="54"/>
    </row>
    <row r="1047" s="53" customFormat="1" ht="15">
      <c r="D1047" s="54"/>
    </row>
    <row r="1048" s="53" customFormat="1" ht="15">
      <c r="D1048" s="54"/>
    </row>
    <row r="1049" s="53" customFormat="1" ht="15">
      <c r="D1049" s="54"/>
    </row>
    <row r="1050" s="53" customFormat="1" ht="15">
      <c r="D1050" s="54"/>
    </row>
    <row r="1051" s="53" customFormat="1" ht="15">
      <c r="D1051" s="54"/>
    </row>
    <row r="1052" s="53" customFormat="1" ht="15">
      <c r="D1052" s="54"/>
    </row>
    <row r="1053" s="53" customFormat="1" ht="15">
      <c r="D1053" s="54"/>
    </row>
    <row r="1054" s="53" customFormat="1" ht="15">
      <c r="D1054" s="54"/>
    </row>
    <row r="1055" s="53" customFormat="1" ht="15">
      <c r="D1055" s="54"/>
    </row>
    <row r="1056" s="53" customFormat="1" ht="15">
      <c r="D1056" s="54"/>
    </row>
    <row r="1057" s="53" customFormat="1" ht="15">
      <c r="D1057" s="54"/>
    </row>
    <row r="1058" s="53" customFormat="1" ht="15">
      <c r="D1058" s="54"/>
    </row>
    <row r="1059" s="53" customFormat="1" ht="15">
      <c r="D1059" s="54"/>
    </row>
    <row r="1060" s="53" customFormat="1" ht="15">
      <c r="D1060" s="54"/>
    </row>
    <row r="1061" s="53" customFormat="1" ht="15">
      <c r="D1061" s="54"/>
    </row>
    <row r="1062" s="53" customFormat="1" ht="15">
      <c r="D1062" s="54"/>
    </row>
    <row r="1063" s="53" customFormat="1" ht="15">
      <c r="D1063" s="54"/>
    </row>
    <row r="1064" s="53" customFormat="1" ht="15">
      <c r="D1064" s="54"/>
    </row>
    <row r="1065" s="53" customFormat="1" ht="15">
      <c r="D1065" s="54"/>
    </row>
    <row r="1066" s="53" customFormat="1" ht="15">
      <c r="D1066" s="54"/>
    </row>
    <row r="1067" s="53" customFormat="1" ht="15">
      <c r="D1067" s="54"/>
    </row>
    <row r="1068" s="53" customFormat="1" ht="15">
      <c r="D1068" s="54"/>
    </row>
    <row r="1069" s="53" customFormat="1" ht="15">
      <c r="D1069" s="54"/>
    </row>
    <row r="1070" s="53" customFormat="1" ht="15">
      <c r="D1070" s="54"/>
    </row>
    <row r="1071" s="53" customFormat="1" ht="15">
      <c r="D1071" s="54"/>
    </row>
    <row r="1072" s="53" customFormat="1" ht="15">
      <c r="D1072" s="54"/>
    </row>
    <row r="1073" s="53" customFormat="1" ht="15">
      <c r="D1073" s="54"/>
    </row>
    <row r="1074" s="53" customFormat="1" ht="15">
      <c r="D1074" s="54"/>
    </row>
    <row r="1075" s="53" customFormat="1" ht="15">
      <c r="D1075" s="54"/>
    </row>
    <row r="1076" s="53" customFormat="1" ht="15">
      <c r="D1076" s="54"/>
    </row>
    <row r="1077" s="53" customFormat="1" ht="15">
      <c r="D1077" s="54"/>
    </row>
    <row r="1078" s="53" customFormat="1" ht="15">
      <c r="D1078" s="54"/>
    </row>
    <row r="1079" s="53" customFormat="1" ht="15">
      <c r="D1079" s="54"/>
    </row>
    <row r="1080" s="53" customFormat="1" ht="15">
      <c r="D1080" s="54"/>
    </row>
    <row r="1081" s="53" customFormat="1" ht="15">
      <c r="D1081" s="54"/>
    </row>
    <row r="1082" s="53" customFormat="1" ht="15">
      <c r="D1082" s="54"/>
    </row>
    <row r="1083" s="53" customFormat="1" ht="15">
      <c r="D1083" s="54"/>
    </row>
    <row r="1084" s="53" customFormat="1" ht="15">
      <c r="D1084" s="54"/>
    </row>
    <row r="1085" s="53" customFormat="1" ht="15">
      <c r="D1085" s="54"/>
    </row>
    <row r="1086" s="53" customFormat="1" ht="15">
      <c r="D1086" s="54"/>
    </row>
    <row r="1087" s="53" customFormat="1" ht="15">
      <c r="D1087" s="54"/>
    </row>
    <row r="1088" s="53" customFormat="1" ht="15">
      <c r="D1088" s="54"/>
    </row>
    <row r="1089" s="53" customFormat="1" ht="15">
      <c r="D1089" s="54"/>
    </row>
    <row r="1090" s="53" customFormat="1" ht="15">
      <c r="D1090" s="54"/>
    </row>
    <row r="1091" s="53" customFormat="1" ht="15">
      <c r="D1091" s="54"/>
    </row>
    <row r="1092" s="53" customFormat="1" ht="15">
      <c r="D1092" s="54"/>
    </row>
    <row r="1093" s="53" customFormat="1" ht="15">
      <c r="D1093" s="54"/>
    </row>
    <row r="1094" s="53" customFormat="1" ht="15">
      <c r="D1094" s="54"/>
    </row>
    <row r="1095" s="53" customFormat="1" ht="15">
      <c r="D1095" s="54"/>
    </row>
    <row r="1096" s="53" customFormat="1" ht="15">
      <c r="D1096" s="54"/>
    </row>
    <row r="1097" s="53" customFormat="1" ht="15">
      <c r="D1097" s="54"/>
    </row>
    <row r="1098" s="53" customFormat="1" ht="15">
      <c r="D1098" s="54"/>
    </row>
    <row r="1099" s="53" customFormat="1" ht="15">
      <c r="D1099" s="54"/>
    </row>
    <row r="1100" s="53" customFormat="1" ht="15">
      <c r="D1100" s="54"/>
    </row>
    <row r="1101" s="53" customFormat="1" ht="15">
      <c r="D1101" s="54"/>
    </row>
    <row r="1102" s="53" customFormat="1" ht="15">
      <c r="D1102" s="54"/>
    </row>
    <row r="1103" s="53" customFormat="1" ht="15">
      <c r="D1103" s="54"/>
    </row>
    <row r="1104" s="53" customFormat="1" ht="15">
      <c r="D1104" s="54"/>
    </row>
    <row r="1105" s="53" customFormat="1" ht="15">
      <c r="D1105" s="54"/>
    </row>
    <row r="1106" s="53" customFormat="1" ht="15">
      <c r="D1106" s="54"/>
    </row>
    <row r="1107" s="53" customFormat="1" ht="15">
      <c r="D1107" s="54"/>
    </row>
    <row r="1108" s="53" customFormat="1" ht="15">
      <c r="D1108" s="54"/>
    </row>
    <row r="1109" s="53" customFormat="1" ht="15">
      <c r="D1109" s="54"/>
    </row>
    <row r="1110" s="53" customFormat="1" ht="15">
      <c r="D1110" s="54"/>
    </row>
    <row r="1111" s="53" customFormat="1" ht="15">
      <c r="D1111" s="54"/>
    </row>
    <row r="1112" s="53" customFormat="1" ht="15">
      <c r="D1112" s="54"/>
    </row>
    <row r="1113" s="53" customFormat="1" ht="15">
      <c r="D1113" s="54"/>
    </row>
    <row r="1114" s="53" customFormat="1" ht="15">
      <c r="D1114" s="54"/>
    </row>
    <row r="1115" s="53" customFormat="1" ht="15">
      <c r="D1115" s="54"/>
    </row>
    <row r="1116" s="53" customFormat="1" ht="15">
      <c r="D1116" s="54"/>
    </row>
    <row r="1117" s="53" customFormat="1" ht="15">
      <c r="D1117" s="54"/>
    </row>
    <row r="1118" s="53" customFormat="1" ht="15">
      <c r="D1118" s="54"/>
    </row>
    <row r="1119" s="53" customFormat="1" ht="15">
      <c r="D1119" s="54"/>
    </row>
    <row r="1120" s="53" customFormat="1" ht="15">
      <c r="D1120" s="54"/>
    </row>
    <row r="1121" s="53" customFormat="1" ht="15">
      <c r="D1121" s="54"/>
    </row>
    <row r="1122" s="53" customFormat="1" ht="15">
      <c r="D1122" s="54"/>
    </row>
    <row r="1123" s="53" customFormat="1" ht="15">
      <c r="D1123" s="54"/>
    </row>
    <row r="1124" s="53" customFormat="1" ht="15">
      <c r="D1124" s="54"/>
    </row>
    <row r="1125" s="53" customFormat="1" ht="15">
      <c r="D1125" s="54"/>
    </row>
    <row r="1126" s="53" customFormat="1" ht="15">
      <c r="D1126" s="54"/>
    </row>
    <row r="1127" s="53" customFormat="1" ht="15">
      <c r="D1127" s="54"/>
    </row>
    <row r="1128" s="53" customFormat="1" ht="15">
      <c r="D1128" s="54"/>
    </row>
    <row r="1129" s="53" customFormat="1" ht="15">
      <c r="D1129" s="54"/>
    </row>
    <row r="1130" s="53" customFormat="1" ht="15">
      <c r="D1130" s="54"/>
    </row>
    <row r="1131" s="53" customFormat="1" ht="15">
      <c r="D1131" s="54"/>
    </row>
    <row r="1132" s="53" customFormat="1" ht="15">
      <c r="D1132" s="54"/>
    </row>
    <row r="1133" s="53" customFormat="1" ht="15">
      <c r="D1133" s="54"/>
    </row>
    <row r="1134" s="53" customFormat="1" ht="15">
      <c r="D1134" s="54"/>
    </row>
    <row r="1135" s="53" customFormat="1" ht="15">
      <c r="D1135" s="54"/>
    </row>
    <row r="1136" s="53" customFormat="1" ht="15">
      <c r="D1136" s="54"/>
    </row>
    <row r="1137" s="53" customFormat="1" ht="15">
      <c r="D1137" s="54"/>
    </row>
    <row r="1138" s="53" customFormat="1" ht="15">
      <c r="D1138" s="54"/>
    </row>
    <row r="1139" s="53" customFormat="1" ht="15">
      <c r="D1139" s="54"/>
    </row>
    <row r="1140" s="53" customFormat="1" ht="15">
      <c r="D1140" s="54"/>
    </row>
    <row r="1141" s="53" customFormat="1" ht="15">
      <c r="D1141" s="54"/>
    </row>
    <row r="1142" s="53" customFormat="1" ht="15">
      <c r="D1142" s="54"/>
    </row>
    <row r="1143" s="53" customFormat="1" ht="15">
      <c r="D1143" s="54"/>
    </row>
    <row r="1144" s="53" customFormat="1" ht="15">
      <c r="D1144" s="54"/>
    </row>
    <row r="1145" s="53" customFormat="1" ht="15">
      <c r="D1145" s="54"/>
    </row>
    <row r="1146" s="53" customFormat="1" ht="15">
      <c r="D1146" s="54"/>
    </row>
    <row r="1147" s="53" customFormat="1" ht="15">
      <c r="D1147" s="54"/>
    </row>
    <row r="1148" s="53" customFormat="1" ht="15">
      <c r="D1148" s="54"/>
    </row>
    <row r="1149" s="53" customFormat="1" ht="15">
      <c r="D1149" s="54"/>
    </row>
    <row r="1150" s="53" customFormat="1" ht="15">
      <c r="D1150" s="54"/>
    </row>
    <row r="1151" s="53" customFormat="1" ht="15">
      <c r="D1151" s="54"/>
    </row>
    <row r="1152" s="53" customFormat="1" ht="15">
      <c r="D1152" s="54"/>
    </row>
    <row r="1153" s="53" customFormat="1" ht="15">
      <c r="D1153" s="54"/>
    </row>
    <row r="1154" s="53" customFormat="1" ht="15">
      <c r="D1154" s="54"/>
    </row>
    <row r="1155" s="53" customFormat="1" ht="15">
      <c r="D1155" s="54"/>
    </row>
    <row r="1156" s="53" customFormat="1" ht="15">
      <c r="D1156" s="54"/>
    </row>
    <row r="1157" s="53" customFormat="1" ht="15">
      <c r="D1157" s="54"/>
    </row>
    <row r="1158" s="53" customFormat="1" ht="15">
      <c r="D1158" s="54"/>
    </row>
    <row r="1159" s="53" customFormat="1" ht="15">
      <c r="D1159" s="54"/>
    </row>
    <row r="1160" s="53" customFormat="1" ht="15">
      <c r="D1160" s="54"/>
    </row>
    <row r="1161" s="53" customFormat="1" ht="15">
      <c r="D1161" s="54"/>
    </row>
    <row r="1162" s="53" customFormat="1" ht="15">
      <c r="D1162" s="54"/>
    </row>
    <row r="1163" s="53" customFormat="1" ht="15">
      <c r="D1163" s="54"/>
    </row>
    <row r="1164" s="53" customFormat="1" ht="15">
      <c r="D1164" s="54"/>
    </row>
    <row r="1165" s="53" customFormat="1" ht="15">
      <c r="D1165" s="54"/>
    </row>
    <row r="1166" s="53" customFormat="1" ht="15">
      <c r="D1166" s="54"/>
    </row>
    <row r="1167" s="53" customFormat="1" ht="15">
      <c r="D1167" s="54"/>
    </row>
    <row r="1168" s="53" customFormat="1" ht="15">
      <c r="D1168" s="54"/>
    </row>
    <row r="1169" s="53" customFormat="1" ht="15">
      <c r="D1169" s="54"/>
    </row>
    <row r="1170" s="53" customFormat="1" ht="15">
      <c r="D1170" s="54"/>
    </row>
    <row r="1171" s="53" customFormat="1" ht="15">
      <c r="D1171" s="54"/>
    </row>
    <row r="1172" s="53" customFormat="1" ht="15">
      <c r="D1172" s="54"/>
    </row>
    <row r="1173" s="53" customFormat="1" ht="15">
      <c r="D1173" s="54"/>
    </row>
    <row r="1174" s="53" customFormat="1" ht="15">
      <c r="D1174" s="54"/>
    </row>
    <row r="1175" s="53" customFormat="1" ht="15">
      <c r="D1175" s="54"/>
    </row>
    <row r="1176" s="53" customFormat="1" ht="15">
      <c r="D1176" s="54"/>
    </row>
    <row r="1177" s="53" customFormat="1" ht="15">
      <c r="D1177" s="54"/>
    </row>
    <row r="1178" s="53" customFormat="1" ht="15">
      <c r="D1178" s="54"/>
    </row>
    <row r="1179" s="53" customFormat="1" ht="15">
      <c r="D1179" s="54"/>
    </row>
    <row r="1180" s="53" customFormat="1" ht="15">
      <c r="D1180" s="54"/>
    </row>
    <row r="1181" s="53" customFormat="1" ht="15">
      <c r="D1181" s="54"/>
    </row>
    <row r="1182" s="53" customFormat="1" ht="15">
      <c r="D1182" s="54"/>
    </row>
    <row r="1183" s="53" customFormat="1" ht="15">
      <c r="D1183" s="54"/>
    </row>
    <row r="1184" s="53" customFormat="1" ht="15">
      <c r="D1184" s="54"/>
    </row>
    <row r="1185" s="53" customFormat="1" ht="15">
      <c r="D1185" s="54"/>
    </row>
    <row r="1186" s="53" customFormat="1" ht="15">
      <c r="D1186" s="54"/>
    </row>
    <row r="1187" s="53" customFormat="1" ht="15">
      <c r="D1187" s="54"/>
    </row>
    <row r="1188" s="53" customFormat="1" ht="15">
      <c r="D1188" s="54"/>
    </row>
    <row r="1189" s="53" customFormat="1" ht="15">
      <c r="D1189" s="54"/>
    </row>
    <row r="1190" s="53" customFormat="1" ht="15">
      <c r="D1190" s="54"/>
    </row>
    <row r="1191" s="53" customFormat="1" ht="15">
      <c r="D1191" s="54"/>
    </row>
    <row r="1192" s="53" customFormat="1" ht="15">
      <c r="D1192" s="54"/>
    </row>
    <row r="1193" s="53" customFormat="1" ht="15">
      <c r="D1193" s="54"/>
    </row>
    <row r="1194" s="53" customFormat="1" ht="15">
      <c r="D1194" s="54"/>
    </row>
    <row r="1195" s="53" customFormat="1" ht="15">
      <c r="D1195" s="54"/>
    </row>
    <row r="1196" s="53" customFormat="1" ht="15">
      <c r="D1196" s="54"/>
    </row>
    <row r="1197" s="53" customFormat="1" ht="15">
      <c r="D1197" s="54"/>
    </row>
    <row r="1198" s="53" customFormat="1" ht="15">
      <c r="D1198" s="54"/>
    </row>
    <row r="1199" s="53" customFormat="1" ht="15">
      <c r="D1199" s="54"/>
    </row>
    <row r="1200" s="53" customFormat="1" ht="15">
      <c r="D1200" s="54"/>
    </row>
    <row r="1201" s="53" customFormat="1" ht="15">
      <c r="D1201" s="54"/>
    </row>
    <row r="1202" s="53" customFormat="1" ht="15">
      <c r="D1202" s="54"/>
    </row>
    <row r="1203" s="53" customFormat="1" ht="15">
      <c r="D1203" s="54"/>
    </row>
    <row r="1204" s="53" customFormat="1" ht="15">
      <c r="D1204" s="54"/>
    </row>
    <row r="1205" s="53" customFormat="1" ht="15">
      <c r="D1205" s="54"/>
    </row>
    <row r="1206" s="53" customFormat="1" ht="15">
      <c r="D1206" s="54"/>
    </row>
    <row r="1207" s="53" customFormat="1" ht="15">
      <c r="D1207" s="54"/>
    </row>
    <row r="1208" s="53" customFormat="1" ht="15">
      <c r="D1208" s="54"/>
    </row>
    <row r="1209" s="53" customFormat="1" ht="15">
      <c r="D1209" s="54"/>
    </row>
    <row r="1210" s="53" customFormat="1" ht="15">
      <c r="D1210" s="54"/>
    </row>
    <row r="1211" s="53" customFormat="1" ht="15">
      <c r="D1211" s="54"/>
    </row>
    <row r="1212" s="53" customFormat="1" ht="15">
      <c r="D1212" s="54"/>
    </row>
    <row r="1213" s="53" customFormat="1" ht="15">
      <c r="D1213" s="54"/>
    </row>
    <row r="1214" s="53" customFormat="1" ht="15">
      <c r="D1214" s="54"/>
    </row>
    <row r="1215" s="53" customFormat="1" ht="15">
      <c r="D1215" s="54"/>
    </row>
    <row r="1216" s="53" customFormat="1" ht="15">
      <c r="D1216" s="54"/>
    </row>
    <row r="1217" s="53" customFormat="1" ht="15">
      <c r="D1217" s="54"/>
    </row>
    <row r="1218" s="53" customFormat="1" ht="15">
      <c r="D1218" s="54"/>
    </row>
    <row r="1219" s="53" customFormat="1" ht="15">
      <c r="D1219" s="54"/>
    </row>
    <row r="1220" s="53" customFormat="1" ht="15">
      <c r="D1220" s="54"/>
    </row>
    <row r="1221" s="53" customFormat="1" ht="15">
      <c r="D1221" s="54"/>
    </row>
    <row r="1222" s="53" customFormat="1" ht="15">
      <c r="D1222" s="54"/>
    </row>
    <row r="1223" s="53" customFormat="1" ht="15">
      <c r="D1223" s="54"/>
    </row>
    <row r="1224" s="53" customFormat="1" ht="15">
      <c r="D1224" s="54"/>
    </row>
    <row r="1225" s="53" customFormat="1" ht="15">
      <c r="D1225" s="54"/>
    </row>
    <row r="1226" s="53" customFormat="1" ht="15">
      <c r="D1226" s="54"/>
    </row>
    <row r="1227" s="53" customFormat="1" ht="15">
      <c r="D1227" s="54"/>
    </row>
    <row r="1228" s="53" customFormat="1" ht="15">
      <c r="D1228" s="54"/>
    </row>
    <row r="1229" s="53" customFormat="1" ht="15">
      <c r="D1229" s="54"/>
    </row>
    <row r="1230" s="53" customFormat="1" ht="15">
      <c r="D1230" s="54"/>
    </row>
    <row r="1231" s="53" customFormat="1" ht="15">
      <c r="D1231" s="54"/>
    </row>
    <row r="1232" s="53" customFormat="1" ht="15">
      <c r="D1232" s="54"/>
    </row>
    <row r="1233" s="53" customFormat="1" ht="15">
      <c r="D1233" s="54"/>
    </row>
    <row r="1234" s="53" customFormat="1" ht="15">
      <c r="D1234" s="54"/>
    </row>
    <row r="1235" s="53" customFormat="1" ht="15">
      <c r="D1235" s="54"/>
    </row>
    <row r="1236" s="53" customFormat="1" ht="15">
      <c r="D1236" s="54"/>
    </row>
    <row r="1237" s="53" customFormat="1" ht="15">
      <c r="D1237" s="54"/>
    </row>
    <row r="1238" s="53" customFormat="1" ht="15">
      <c r="D1238" s="54"/>
    </row>
    <row r="1239" s="53" customFormat="1" ht="15">
      <c r="D1239" s="54"/>
    </row>
    <row r="1240" s="53" customFormat="1" ht="15">
      <c r="D1240" s="54"/>
    </row>
    <row r="1241" s="53" customFormat="1" ht="15">
      <c r="D1241" s="54"/>
    </row>
    <row r="1242" s="53" customFormat="1" ht="15">
      <c r="D1242" s="54"/>
    </row>
    <row r="1243" s="53" customFormat="1" ht="15">
      <c r="D1243" s="54"/>
    </row>
    <row r="1244" s="53" customFormat="1" ht="15">
      <c r="D1244" s="54"/>
    </row>
    <row r="1245" s="53" customFormat="1" ht="15">
      <c r="D1245" s="54"/>
    </row>
    <row r="1246" s="53" customFormat="1" ht="15">
      <c r="D1246" s="54"/>
    </row>
    <row r="1247" s="53" customFormat="1" ht="15">
      <c r="D1247" s="54"/>
    </row>
    <row r="1248" s="53" customFormat="1" ht="15">
      <c r="D1248" s="54"/>
    </row>
    <row r="1249" s="53" customFormat="1" ht="15">
      <c r="D1249" s="54"/>
    </row>
    <row r="1250" s="53" customFormat="1" ht="15">
      <c r="D1250" s="54"/>
    </row>
    <row r="1251" s="53" customFormat="1" ht="15">
      <c r="D1251" s="54"/>
    </row>
    <row r="1252" s="53" customFormat="1" ht="15">
      <c r="D1252" s="54"/>
    </row>
    <row r="1253" s="53" customFormat="1" ht="15">
      <c r="D1253" s="54"/>
    </row>
    <row r="1254" s="53" customFormat="1" ht="15">
      <c r="D1254" s="54"/>
    </row>
    <row r="1255" s="53" customFormat="1" ht="15">
      <c r="D1255" s="54"/>
    </row>
    <row r="1256" s="53" customFormat="1" ht="15">
      <c r="D1256" s="54"/>
    </row>
    <row r="1257" s="53" customFormat="1" ht="15">
      <c r="D1257" s="54"/>
    </row>
    <row r="1258" s="53" customFormat="1" ht="15">
      <c r="D1258" s="54"/>
    </row>
    <row r="1259" s="53" customFormat="1" ht="15">
      <c r="D1259" s="54"/>
    </row>
    <row r="1260" s="53" customFormat="1" ht="15">
      <c r="D1260" s="54"/>
    </row>
    <row r="1261" s="53" customFormat="1" ht="15">
      <c r="D1261" s="54"/>
    </row>
    <row r="1262" s="53" customFormat="1" ht="15">
      <c r="D1262" s="54"/>
    </row>
    <row r="1263" s="53" customFormat="1" ht="15">
      <c r="D1263" s="54"/>
    </row>
    <row r="1264" s="53" customFormat="1" ht="15">
      <c r="D1264" s="54"/>
    </row>
    <row r="1265" s="53" customFormat="1" ht="15">
      <c r="D1265" s="54"/>
    </row>
    <row r="1266" s="53" customFormat="1" ht="15">
      <c r="D1266" s="54"/>
    </row>
    <row r="1267" s="53" customFormat="1" ht="15">
      <c r="D1267" s="54"/>
    </row>
    <row r="1268" s="53" customFormat="1" ht="15">
      <c r="D1268" s="54"/>
    </row>
    <row r="1269" s="53" customFormat="1" ht="15">
      <c r="D1269" s="54"/>
    </row>
    <row r="1270" s="53" customFormat="1" ht="15">
      <c r="D1270" s="54"/>
    </row>
    <row r="1271" s="53" customFormat="1" ht="15">
      <c r="D1271" s="54"/>
    </row>
    <row r="1272" s="53" customFormat="1" ht="15">
      <c r="D1272" s="54"/>
    </row>
    <row r="1273" s="53" customFormat="1" ht="15">
      <c r="D1273" s="54"/>
    </row>
    <row r="1274" s="53" customFormat="1" ht="15">
      <c r="D1274" s="54"/>
    </row>
    <row r="1275" s="53" customFormat="1" ht="15">
      <c r="D1275" s="54"/>
    </row>
    <row r="1276" s="53" customFormat="1" ht="15">
      <c r="D1276" s="54"/>
    </row>
    <row r="1277" s="53" customFormat="1" ht="15">
      <c r="D1277" s="54"/>
    </row>
    <row r="1278" s="53" customFormat="1" ht="15">
      <c r="D1278" s="54"/>
    </row>
    <row r="1279" s="53" customFormat="1" ht="15">
      <c r="D1279" s="54"/>
    </row>
    <row r="1280" s="53" customFormat="1" ht="15">
      <c r="D1280" s="54"/>
    </row>
    <row r="1281" s="53" customFormat="1" ht="15">
      <c r="D1281" s="54"/>
    </row>
    <row r="1282" s="53" customFormat="1" ht="15">
      <c r="D1282" s="54"/>
    </row>
    <row r="1283" s="53" customFormat="1" ht="15">
      <c r="D1283" s="54"/>
    </row>
    <row r="1284" s="53" customFormat="1" ht="15">
      <c r="D1284" s="54"/>
    </row>
    <row r="1285" s="53" customFormat="1" ht="15">
      <c r="D1285" s="54"/>
    </row>
    <row r="1286" s="53" customFormat="1" ht="15">
      <c r="D1286" s="54"/>
    </row>
    <row r="1287" s="53" customFormat="1" ht="15">
      <c r="D1287" s="54"/>
    </row>
    <row r="1288" s="53" customFormat="1" ht="15">
      <c r="D1288" s="54"/>
    </row>
    <row r="1289" s="53" customFormat="1" ht="15">
      <c r="D1289" s="54"/>
    </row>
    <row r="1290" s="53" customFormat="1" ht="15">
      <c r="D1290" s="54"/>
    </row>
    <row r="1291" s="53" customFormat="1" ht="15">
      <c r="D1291" s="54"/>
    </row>
    <row r="1292" s="53" customFormat="1" ht="15">
      <c r="D1292" s="54"/>
    </row>
    <row r="1293" s="53" customFormat="1" ht="15">
      <c r="D1293" s="54"/>
    </row>
    <row r="1294" s="53" customFormat="1" ht="15">
      <c r="D1294" s="54"/>
    </row>
    <row r="1295" s="53" customFormat="1" ht="15">
      <c r="D1295" s="54"/>
    </row>
    <row r="1296" s="53" customFormat="1" ht="15">
      <c r="D1296" s="54"/>
    </row>
    <row r="1297" s="53" customFormat="1" ht="15">
      <c r="D1297" s="54"/>
    </row>
    <row r="1298" s="53" customFormat="1" ht="15">
      <c r="D1298" s="54"/>
    </row>
    <row r="1299" s="53" customFormat="1" ht="15">
      <c r="D1299" s="54"/>
    </row>
    <row r="1300" s="53" customFormat="1" ht="15">
      <c r="D1300" s="54"/>
    </row>
    <row r="1301" s="53" customFormat="1" ht="15">
      <c r="D1301" s="54"/>
    </row>
    <row r="1302" s="53" customFormat="1" ht="15">
      <c r="D1302" s="54"/>
    </row>
    <row r="1303" s="53" customFormat="1" ht="15">
      <c r="D1303" s="54"/>
    </row>
    <row r="1304" s="53" customFormat="1" ht="15">
      <c r="D1304" s="54"/>
    </row>
    <row r="1305" s="53" customFormat="1" ht="15">
      <c r="D1305" s="54"/>
    </row>
    <row r="1306" s="53" customFormat="1" ht="15">
      <c r="D1306" s="54"/>
    </row>
    <row r="1307" s="53" customFormat="1" ht="15">
      <c r="D1307" s="54"/>
    </row>
    <row r="1308" s="53" customFormat="1" ht="15">
      <c r="D1308" s="54"/>
    </row>
    <row r="1309" s="53" customFormat="1" ht="15">
      <c r="D1309" s="54"/>
    </row>
    <row r="1310" s="53" customFormat="1" ht="15">
      <c r="D1310" s="54"/>
    </row>
    <row r="1311" s="53" customFormat="1" ht="15">
      <c r="D1311" s="54"/>
    </row>
    <row r="1312" s="53" customFormat="1" ht="15">
      <c r="D1312" s="54"/>
    </row>
    <row r="1313" s="53" customFormat="1" ht="15">
      <c r="D1313" s="54"/>
    </row>
    <row r="1314" s="53" customFormat="1" ht="15">
      <c r="D1314" s="54"/>
    </row>
    <row r="1315" s="53" customFormat="1" ht="15">
      <c r="D1315" s="54"/>
    </row>
    <row r="1316" s="53" customFormat="1" ht="15">
      <c r="D1316" s="54"/>
    </row>
    <row r="1317" s="53" customFormat="1" ht="15">
      <c r="D1317" s="54"/>
    </row>
    <row r="1318" s="53" customFormat="1" ht="15">
      <c r="D1318" s="54"/>
    </row>
    <row r="1319" s="53" customFormat="1" ht="15">
      <c r="D1319" s="54"/>
    </row>
    <row r="1320" s="53" customFormat="1" ht="15">
      <c r="D1320" s="54"/>
    </row>
    <row r="1321" s="53" customFormat="1" ht="15">
      <c r="D1321" s="54"/>
    </row>
    <row r="1322" s="53" customFormat="1" ht="15">
      <c r="D1322" s="54"/>
    </row>
    <row r="1323" s="53" customFormat="1" ht="15">
      <c r="D1323" s="54"/>
    </row>
    <row r="1324" s="53" customFormat="1" ht="15">
      <c r="D1324" s="54"/>
    </row>
    <row r="1325" s="53" customFormat="1" ht="15">
      <c r="D1325" s="54"/>
    </row>
    <row r="1326" s="53" customFormat="1" ht="15">
      <c r="D1326" s="54"/>
    </row>
    <row r="1327" s="53" customFormat="1" ht="15">
      <c r="D1327" s="54"/>
    </row>
    <row r="1328" s="53" customFormat="1" ht="15">
      <c r="D1328" s="54"/>
    </row>
    <row r="1329" s="53" customFormat="1" ht="15">
      <c r="D1329" s="54"/>
    </row>
    <row r="1330" s="53" customFormat="1" ht="15">
      <c r="D1330" s="54"/>
    </row>
    <row r="1331" s="53" customFormat="1" ht="15">
      <c r="D1331" s="54"/>
    </row>
    <row r="1332" s="53" customFormat="1" ht="15">
      <c r="D1332" s="54"/>
    </row>
    <row r="1333" s="53" customFormat="1" ht="15">
      <c r="D1333" s="54"/>
    </row>
    <row r="1334" s="53" customFormat="1" ht="15">
      <c r="D1334" s="54"/>
    </row>
    <row r="1335" s="53" customFormat="1" ht="15">
      <c r="D1335" s="54"/>
    </row>
    <row r="1336" s="53" customFormat="1" ht="15">
      <c r="D1336" s="54"/>
    </row>
    <row r="1337" s="53" customFormat="1" ht="15">
      <c r="D1337" s="54"/>
    </row>
    <row r="1338" s="53" customFormat="1" ht="15">
      <c r="D1338" s="54"/>
    </row>
    <row r="1339" s="53" customFormat="1" ht="15">
      <c r="D1339" s="54"/>
    </row>
    <row r="1340" s="53" customFormat="1" ht="15">
      <c r="D1340" s="54"/>
    </row>
    <row r="1341" s="53" customFormat="1" ht="15">
      <c r="D1341" s="54"/>
    </row>
    <row r="1342" s="53" customFormat="1" ht="15">
      <c r="D1342" s="54"/>
    </row>
    <row r="1343" s="53" customFormat="1" ht="15">
      <c r="D1343" s="54"/>
    </row>
    <row r="1344" s="53" customFormat="1" ht="15">
      <c r="D1344" s="54"/>
    </row>
    <row r="1345" s="53" customFormat="1" ht="15">
      <c r="D1345" s="54"/>
    </row>
    <row r="1346" s="53" customFormat="1" ht="15">
      <c r="D1346" s="54"/>
    </row>
    <row r="1347" s="53" customFormat="1" ht="15">
      <c r="D1347" s="54"/>
    </row>
    <row r="1348" s="53" customFormat="1" ht="15">
      <c r="D1348" s="54"/>
    </row>
    <row r="1349" s="53" customFormat="1" ht="15">
      <c r="D1349" s="54"/>
    </row>
    <row r="1350" s="53" customFormat="1" ht="15">
      <c r="D1350" s="54"/>
    </row>
    <row r="1351" s="53" customFormat="1" ht="15">
      <c r="D1351" s="54"/>
    </row>
    <row r="1352" s="53" customFormat="1" ht="15">
      <c r="D1352" s="54"/>
    </row>
    <row r="1353" s="53" customFormat="1" ht="15">
      <c r="D1353" s="54"/>
    </row>
    <row r="1354" s="53" customFormat="1" ht="15">
      <c r="D1354" s="54"/>
    </row>
    <row r="1355" s="53" customFormat="1" ht="15">
      <c r="D1355" s="54"/>
    </row>
    <row r="1356" s="53" customFormat="1" ht="15">
      <c r="D1356" s="54"/>
    </row>
    <row r="1357" s="53" customFormat="1" ht="15">
      <c r="D1357" s="54"/>
    </row>
    <row r="1358" s="53" customFormat="1" ht="15">
      <c r="D1358" s="54"/>
    </row>
    <row r="1359" s="53" customFormat="1" ht="15">
      <c r="D1359" s="54"/>
    </row>
    <row r="1360" s="53" customFormat="1" ht="15">
      <c r="D1360" s="54"/>
    </row>
    <row r="1361" s="53" customFormat="1" ht="15">
      <c r="D1361" s="54"/>
    </row>
    <row r="1362" s="53" customFormat="1" ht="15">
      <c r="D1362" s="54"/>
    </row>
    <row r="1363" s="53" customFormat="1" ht="15">
      <c r="D1363" s="54"/>
    </row>
    <row r="1364" s="53" customFormat="1" ht="15">
      <c r="D1364" s="54"/>
    </row>
    <row r="1365" s="53" customFormat="1" ht="15">
      <c r="D1365" s="54"/>
    </row>
    <row r="1366" s="53" customFormat="1" ht="15">
      <c r="D1366" s="54"/>
    </row>
    <row r="1367" s="53" customFormat="1" ht="15">
      <c r="D1367" s="54"/>
    </row>
    <row r="1368" s="53" customFormat="1" ht="15">
      <c r="D1368" s="54"/>
    </row>
    <row r="1369" s="53" customFormat="1" ht="15">
      <c r="D1369" s="54"/>
    </row>
    <row r="1370" s="53" customFormat="1" ht="15">
      <c r="D1370" s="54"/>
    </row>
    <row r="1371" s="53" customFormat="1" ht="15">
      <c r="D1371" s="54"/>
    </row>
    <row r="1372" s="53" customFormat="1" ht="15">
      <c r="D1372" s="54"/>
    </row>
    <row r="1373" s="53" customFormat="1" ht="15">
      <c r="D1373" s="54"/>
    </row>
    <row r="1374" s="53" customFormat="1" ht="15">
      <c r="D1374" s="54"/>
    </row>
    <row r="1375" s="53" customFormat="1" ht="15">
      <c r="D1375" s="54"/>
    </row>
    <row r="1376" s="53" customFormat="1" ht="15">
      <c r="D1376" s="54"/>
    </row>
    <row r="1377" s="53" customFormat="1" ht="15">
      <c r="D1377" s="54"/>
    </row>
    <row r="1378" s="53" customFormat="1" ht="15">
      <c r="D1378" s="54"/>
    </row>
    <row r="1379" s="53" customFormat="1" ht="15">
      <c r="D1379" s="54"/>
    </row>
    <row r="1380" s="53" customFormat="1" ht="15">
      <c r="D1380" s="54"/>
    </row>
    <row r="1381" s="53" customFormat="1" ht="15">
      <c r="D1381" s="54"/>
    </row>
    <row r="1382" s="53" customFormat="1" ht="15">
      <c r="D1382" s="54"/>
    </row>
    <row r="1383" s="53" customFormat="1" ht="15">
      <c r="D1383" s="54"/>
    </row>
    <row r="1384" s="53" customFormat="1" ht="15">
      <c r="D1384" s="54"/>
    </row>
    <row r="1385" s="53" customFormat="1" ht="15">
      <c r="D1385" s="54"/>
    </row>
    <row r="1386" s="53" customFormat="1" ht="15">
      <c r="D1386" s="54"/>
    </row>
    <row r="1387" s="53" customFormat="1" ht="15">
      <c r="D1387" s="54"/>
    </row>
    <row r="1388" s="53" customFormat="1" ht="15">
      <c r="D1388" s="54"/>
    </row>
    <row r="1389" s="53" customFormat="1" ht="15">
      <c r="D1389" s="54"/>
    </row>
    <row r="1390" s="53" customFormat="1" ht="15">
      <c r="D1390" s="54"/>
    </row>
    <row r="1391" s="53" customFormat="1" ht="15">
      <c r="D1391" s="54"/>
    </row>
    <row r="1392" s="53" customFormat="1" ht="15">
      <c r="D1392" s="54"/>
    </row>
    <row r="1393" s="53" customFormat="1" ht="15">
      <c r="D1393" s="54"/>
    </row>
    <row r="1394" s="53" customFormat="1" ht="15">
      <c r="D1394" s="54"/>
    </row>
    <row r="1395" s="53" customFormat="1" ht="15">
      <c r="D1395" s="54"/>
    </row>
    <row r="1396" s="53" customFormat="1" ht="15">
      <c r="D1396" s="54"/>
    </row>
    <row r="1397" s="53" customFormat="1" ht="15">
      <c r="D1397" s="54"/>
    </row>
    <row r="1398" s="53" customFormat="1" ht="15">
      <c r="D1398" s="54"/>
    </row>
    <row r="1399" s="53" customFormat="1" ht="15">
      <c r="D1399" s="54"/>
    </row>
    <row r="1400" s="53" customFormat="1" ht="15">
      <c r="D1400" s="54"/>
    </row>
    <row r="1401" s="53" customFormat="1" ht="15">
      <c r="D1401" s="54"/>
    </row>
    <row r="1402" s="53" customFormat="1" ht="15">
      <c r="D1402" s="54"/>
    </row>
    <row r="1403" s="53" customFormat="1" ht="15">
      <c r="D1403" s="54"/>
    </row>
    <row r="1404" s="53" customFormat="1" ht="15">
      <c r="D1404" s="54"/>
    </row>
    <row r="1405" s="53" customFormat="1" ht="15">
      <c r="D1405" s="54"/>
    </row>
    <row r="1406" s="53" customFormat="1" ht="15">
      <c r="D1406" s="54"/>
    </row>
    <row r="1407" s="53" customFormat="1" ht="15">
      <c r="D1407" s="54"/>
    </row>
    <row r="1408" s="53" customFormat="1" ht="15">
      <c r="D1408" s="54"/>
    </row>
    <row r="1409" s="53" customFormat="1" ht="15">
      <c r="D1409" s="54"/>
    </row>
    <row r="1410" s="53" customFormat="1" ht="15">
      <c r="D1410" s="54"/>
    </row>
    <row r="1411" s="53" customFormat="1" ht="15">
      <c r="D1411" s="54"/>
    </row>
    <row r="1412" s="53" customFormat="1" ht="15">
      <c r="D1412" s="54"/>
    </row>
    <row r="1413" s="53" customFormat="1" ht="15">
      <c r="D1413" s="54"/>
    </row>
    <row r="1414" s="53" customFormat="1" ht="15">
      <c r="D1414" s="54"/>
    </row>
    <row r="1415" s="53" customFormat="1" ht="15">
      <c r="D1415" s="54"/>
    </row>
    <row r="1416" s="53" customFormat="1" ht="15">
      <c r="D1416" s="54"/>
    </row>
    <row r="1417" s="53" customFormat="1" ht="15">
      <c r="D1417" s="54"/>
    </row>
    <row r="1418" s="53" customFormat="1" ht="15">
      <c r="D1418" s="54"/>
    </row>
    <row r="1419" s="53" customFormat="1" ht="15">
      <c r="D1419" s="54"/>
    </row>
    <row r="1420" s="53" customFormat="1" ht="15">
      <c r="D1420" s="54"/>
    </row>
    <row r="1421" s="53" customFormat="1" ht="15">
      <c r="D1421" s="54"/>
    </row>
    <row r="1422" s="53" customFormat="1" ht="15">
      <c r="D1422" s="54"/>
    </row>
    <row r="1423" s="53" customFormat="1" ht="15">
      <c r="D1423" s="54"/>
    </row>
    <row r="1424" s="53" customFormat="1" ht="15">
      <c r="D1424" s="54"/>
    </row>
    <row r="1425" s="53" customFormat="1" ht="15">
      <c r="D1425" s="54"/>
    </row>
    <row r="1426" s="53" customFormat="1" ht="15">
      <c r="D1426" s="54"/>
    </row>
    <row r="1427" s="53" customFormat="1" ht="15">
      <c r="D1427" s="54"/>
    </row>
    <row r="1428" s="53" customFormat="1" ht="15">
      <c r="D1428" s="54"/>
    </row>
    <row r="1429" s="53" customFormat="1" ht="15">
      <c r="D1429" s="54"/>
    </row>
    <row r="1430" s="53" customFormat="1" ht="15">
      <c r="D1430" s="54"/>
    </row>
    <row r="1431" s="53" customFormat="1" ht="15">
      <c r="D1431" s="54"/>
    </row>
    <row r="1432" s="53" customFormat="1" ht="15">
      <c r="D1432" s="54"/>
    </row>
    <row r="1433" s="53" customFormat="1" ht="15">
      <c r="D1433" s="54"/>
    </row>
    <row r="1434" s="53" customFormat="1" ht="15">
      <c r="D1434" s="54"/>
    </row>
    <row r="1435" s="53" customFormat="1" ht="15">
      <c r="D1435" s="54"/>
    </row>
    <row r="1436" s="53" customFormat="1" ht="15">
      <c r="D1436" s="54"/>
    </row>
    <row r="1437" s="53" customFormat="1" ht="15">
      <c r="D1437" s="54"/>
    </row>
    <row r="1438" s="53" customFormat="1" ht="15">
      <c r="D1438" s="54"/>
    </row>
    <row r="1439" s="53" customFormat="1" ht="15">
      <c r="D1439" s="54"/>
    </row>
    <row r="1440" s="53" customFormat="1" ht="15">
      <c r="D1440" s="54"/>
    </row>
    <row r="1441" s="53" customFormat="1" ht="15">
      <c r="D1441" s="54"/>
    </row>
    <row r="1442" s="53" customFormat="1" ht="15">
      <c r="D1442" s="54"/>
    </row>
    <row r="1443" s="53" customFormat="1" ht="15">
      <c r="D1443" s="54"/>
    </row>
    <row r="1444" s="53" customFormat="1" ht="15">
      <c r="D1444" s="54"/>
    </row>
    <row r="1445" s="53" customFormat="1" ht="15">
      <c r="D1445" s="54"/>
    </row>
    <row r="1446" s="53" customFormat="1" ht="15">
      <c r="D1446" s="54"/>
    </row>
    <row r="1447" s="53" customFormat="1" ht="15">
      <c r="D1447" s="54"/>
    </row>
    <row r="1448" s="53" customFormat="1" ht="15">
      <c r="D1448" s="54"/>
    </row>
    <row r="1449" s="53" customFormat="1" ht="15">
      <c r="D1449" s="54"/>
    </row>
    <row r="1450" s="53" customFormat="1" ht="15">
      <c r="D1450" s="54"/>
    </row>
    <row r="1451" s="53" customFormat="1" ht="15">
      <c r="D1451" s="54"/>
    </row>
    <row r="1452" s="53" customFormat="1" ht="15">
      <c r="D1452" s="54"/>
    </row>
    <row r="1453" s="53" customFormat="1" ht="15">
      <c r="D1453" s="54"/>
    </row>
    <row r="1454" s="53" customFormat="1" ht="15">
      <c r="D1454" s="54"/>
    </row>
    <row r="1455" s="53" customFormat="1" ht="15">
      <c r="D1455" s="54"/>
    </row>
    <row r="1456" s="53" customFormat="1" ht="15">
      <c r="D1456" s="54"/>
    </row>
    <row r="1457" s="53" customFormat="1" ht="15">
      <c r="D1457" s="54"/>
    </row>
    <row r="1458" s="53" customFormat="1" ht="15">
      <c r="D1458" s="54"/>
    </row>
    <row r="1459" s="53" customFormat="1" ht="15">
      <c r="D1459" s="54"/>
    </row>
    <row r="1460" s="53" customFormat="1" ht="15">
      <c r="D1460" s="54"/>
    </row>
    <row r="1461" s="53" customFormat="1" ht="15">
      <c r="D1461" s="54"/>
    </row>
    <row r="1462" s="53" customFormat="1" ht="15">
      <c r="D1462" s="54"/>
    </row>
    <row r="1463" s="53" customFormat="1" ht="15">
      <c r="D1463" s="54"/>
    </row>
    <row r="1464" s="53" customFormat="1" ht="15">
      <c r="D1464" s="54"/>
    </row>
    <row r="1465" s="53" customFormat="1" ht="15">
      <c r="D1465" s="54"/>
    </row>
    <row r="1466" s="53" customFormat="1" ht="15">
      <c r="D1466" s="54"/>
    </row>
    <row r="1467" s="53" customFormat="1" ht="15">
      <c r="D1467" s="54"/>
    </row>
    <row r="1468" s="53" customFormat="1" ht="15">
      <c r="D1468" s="54"/>
    </row>
    <row r="1469" s="53" customFormat="1" ht="15">
      <c r="D1469" s="54"/>
    </row>
    <row r="1470" s="53" customFormat="1" ht="15">
      <c r="D1470" s="54"/>
    </row>
    <row r="1471" s="53" customFormat="1" ht="15">
      <c r="D1471" s="54"/>
    </row>
    <row r="1472" s="53" customFormat="1" ht="15">
      <c r="D1472" s="54"/>
    </row>
    <row r="1473" s="53" customFormat="1" ht="15">
      <c r="D1473" s="54"/>
    </row>
    <row r="1474" s="53" customFormat="1" ht="15">
      <c r="D1474" s="54"/>
    </row>
    <row r="1475" s="53" customFormat="1" ht="15">
      <c r="D1475" s="54"/>
    </row>
    <row r="1476" s="53" customFormat="1" ht="15">
      <c r="D1476" s="54"/>
    </row>
    <row r="1477" s="53" customFormat="1" ht="15">
      <c r="D1477" s="54"/>
    </row>
    <row r="1478" s="53" customFormat="1" ht="15">
      <c r="D1478" s="54"/>
    </row>
    <row r="1479" s="53" customFormat="1" ht="15">
      <c r="D1479" s="54"/>
    </row>
    <row r="1480" s="53" customFormat="1" ht="15">
      <c r="D1480" s="54"/>
    </row>
    <row r="1481" s="53" customFormat="1" ht="15">
      <c r="D1481" s="54"/>
    </row>
    <row r="1482" s="53" customFormat="1" ht="15">
      <c r="D1482" s="54"/>
    </row>
    <row r="1483" s="53" customFormat="1" ht="15">
      <c r="D1483" s="54"/>
    </row>
    <row r="1484" s="53" customFormat="1" ht="15">
      <c r="D1484" s="54"/>
    </row>
    <row r="1485" s="53" customFormat="1" ht="15">
      <c r="D1485" s="54"/>
    </row>
    <row r="1486" s="53" customFormat="1" ht="15">
      <c r="D1486" s="54"/>
    </row>
    <row r="1487" s="53" customFormat="1" ht="15">
      <c r="D1487" s="54"/>
    </row>
    <row r="1488" s="53" customFormat="1" ht="15">
      <c r="D1488" s="54"/>
    </row>
    <row r="1489" s="53" customFormat="1" ht="15">
      <c r="D1489" s="54"/>
    </row>
    <row r="1490" s="53" customFormat="1" ht="15">
      <c r="D1490" s="54"/>
    </row>
    <row r="1491" s="53" customFormat="1" ht="15">
      <c r="D1491" s="54"/>
    </row>
    <row r="1492" s="53" customFormat="1" ht="15">
      <c r="D1492" s="54"/>
    </row>
    <row r="1493" s="53" customFormat="1" ht="15">
      <c r="D1493" s="54"/>
    </row>
    <row r="1494" s="53" customFormat="1" ht="15">
      <c r="D1494" s="54"/>
    </row>
    <row r="1495" s="53" customFormat="1" ht="15">
      <c r="D1495" s="54"/>
    </row>
    <row r="1496" s="53" customFormat="1" ht="15">
      <c r="D1496" s="54"/>
    </row>
    <row r="1497" s="53" customFormat="1" ht="15">
      <c r="D1497" s="54"/>
    </row>
    <row r="1498" s="53" customFormat="1" ht="15">
      <c r="D1498" s="54"/>
    </row>
    <row r="1499" s="53" customFormat="1" ht="15">
      <c r="D1499" s="54"/>
    </row>
    <row r="1500" s="53" customFormat="1" ht="15">
      <c r="D1500" s="54"/>
    </row>
    <row r="1501" s="53" customFormat="1" ht="15">
      <c r="D1501" s="54"/>
    </row>
    <row r="1502" s="53" customFormat="1" ht="15">
      <c r="D1502" s="54"/>
    </row>
    <row r="1503" s="53" customFormat="1" ht="15">
      <c r="D1503" s="54"/>
    </row>
    <row r="1504" s="53" customFormat="1" ht="15">
      <c r="D1504" s="54"/>
    </row>
    <row r="1505" s="53" customFormat="1" ht="15">
      <c r="D1505" s="54"/>
    </row>
    <row r="1506" s="53" customFormat="1" ht="15">
      <c r="D1506" s="54"/>
    </row>
    <row r="1507" s="53" customFormat="1" ht="15">
      <c r="D1507" s="54"/>
    </row>
    <row r="1508" s="53" customFormat="1" ht="15">
      <c r="D1508" s="54"/>
    </row>
    <row r="1509" s="53" customFormat="1" ht="15">
      <c r="D1509" s="54"/>
    </row>
    <row r="1510" s="53" customFormat="1" ht="15">
      <c r="D1510" s="54"/>
    </row>
    <row r="1511" s="53" customFormat="1" ht="15">
      <c r="D1511" s="54"/>
    </row>
    <row r="1512" s="53" customFormat="1" ht="15">
      <c r="D1512" s="54"/>
    </row>
    <row r="1513" s="53" customFormat="1" ht="15">
      <c r="D1513" s="54"/>
    </row>
    <row r="1514" s="53" customFormat="1" ht="15">
      <c r="D1514" s="54"/>
    </row>
    <row r="1515" s="53" customFormat="1" ht="15">
      <c r="D1515" s="54"/>
    </row>
    <row r="1516" s="53" customFormat="1" ht="15">
      <c r="D1516" s="54"/>
    </row>
    <row r="1517" s="53" customFormat="1" ht="15">
      <c r="D1517" s="54"/>
    </row>
    <row r="1518" s="53" customFormat="1" ht="15">
      <c r="D1518" s="54"/>
    </row>
    <row r="1519" s="53" customFormat="1" ht="15">
      <c r="D1519" s="54"/>
    </row>
    <row r="1520" s="53" customFormat="1" ht="15">
      <c r="D1520" s="54"/>
    </row>
    <row r="1521" s="53" customFormat="1" ht="15">
      <c r="D1521" s="54"/>
    </row>
    <row r="1522" s="53" customFormat="1" ht="15">
      <c r="D1522" s="54"/>
    </row>
    <row r="1523" s="53" customFormat="1" ht="15">
      <c r="D1523" s="54"/>
    </row>
    <row r="1524" s="53" customFormat="1" ht="15">
      <c r="D1524" s="54"/>
    </row>
    <row r="1525" s="53" customFormat="1" ht="15">
      <c r="D1525" s="54"/>
    </row>
    <row r="1526" s="53" customFormat="1" ht="15">
      <c r="D1526" s="54"/>
    </row>
    <row r="1527" s="53" customFormat="1" ht="15">
      <c r="D1527" s="54"/>
    </row>
    <row r="1528" s="53" customFormat="1" ht="15">
      <c r="D1528" s="54"/>
    </row>
    <row r="1529" s="53" customFormat="1" ht="15">
      <c r="D1529" s="54"/>
    </row>
    <row r="1530" s="53" customFormat="1" ht="15">
      <c r="D1530" s="54"/>
    </row>
    <row r="1531" s="53" customFormat="1" ht="15">
      <c r="D1531" s="54"/>
    </row>
    <row r="1532" s="53" customFormat="1" ht="15">
      <c r="D1532" s="54"/>
    </row>
    <row r="1533" s="53" customFormat="1" ht="15">
      <c r="D1533" s="54"/>
    </row>
    <row r="1534" s="53" customFormat="1" ht="15">
      <c r="D1534" s="54"/>
    </row>
    <row r="1535" s="53" customFormat="1" ht="15">
      <c r="D1535" s="54"/>
    </row>
    <row r="1536" s="53" customFormat="1" ht="15">
      <c r="D1536" s="54"/>
    </row>
    <row r="1537" s="53" customFormat="1" ht="15">
      <c r="D1537" s="54"/>
    </row>
    <row r="1538" s="53" customFormat="1" ht="15">
      <c r="D1538" s="54"/>
    </row>
    <row r="1539" s="53" customFormat="1" ht="15">
      <c r="D1539" s="54"/>
    </row>
    <row r="1540" s="53" customFormat="1" ht="15">
      <c r="D1540" s="54"/>
    </row>
    <row r="1541" s="53" customFormat="1" ht="15">
      <c r="D1541" s="54"/>
    </row>
    <row r="1542" s="53" customFormat="1" ht="15">
      <c r="D1542" s="54"/>
    </row>
    <row r="1543" s="53" customFormat="1" ht="15">
      <c r="D1543" s="54"/>
    </row>
    <row r="1544" s="53" customFormat="1" ht="15">
      <c r="D1544" s="54"/>
    </row>
    <row r="1545" s="53" customFormat="1" ht="15">
      <c r="D1545" s="54"/>
    </row>
    <row r="1546" s="53" customFormat="1" ht="15">
      <c r="D1546" s="54"/>
    </row>
    <row r="1547" s="53" customFormat="1" ht="15">
      <c r="D1547" s="54"/>
    </row>
    <row r="1548" s="53" customFormat="1" ht="15">
      <c r="D1548" s="54"/>
    </row>
    <row r="1549" s="53" customFormat="1" ht="15">
      <c r="D1549" s="54"/>
    </row>
    <row r="1550" s="53" customFormat="1" ht="15">
      <c r="D1550" s="54"/>
    </row>
    <row r="1551" s="53" customFormat="1" ht="15">
      <c r="D1551" s="54"/>
    </row>
    <row r="1552" s="53" customFormat="1" ht="15">
      <c r="D1552" s="54"/>
    </row>
    <row r="1553" s="53" customFormat="1" ht="15">
      <c r="D1553" s="54"/>
    </row>
    <row r="1554" s="53" customFormat="1" ht="15">
      <c r="D1554" s="54"/>
    </row>
    <row r="1555" s="53" customFormat="1" ht="15">
      <c r="D1555" s="54"/>
    </row>
    <row r="1556" s="53" customFormat="1" ht="15">
      <c r="D1556" s="54"/>
    </row>
    <row r="1557" s="53" customFormat="1" ht="15">
      <c r="D1557" s="54"/>
    </row>
    <row r="1558" s="53" customFormat="1" ht="15">
      <c r="D1558" s="54"/>
    </row>
    <row r="1559" s="53" customFormat="1" ht="15">
      <c r="D1559" s="54"/>
    </row>
    <row r="1560" s="53" customFormat="1" ht="15">
      <c r="D1560" s="54"/>
    </row>
    <row r="1561" s="53" customFormat="1" ht="15">
      <c r="D1561" s="54"/>
    </row>
    <row r="1562" s="53" customFormat="1" ht="15">
      <c r="D1562" s="54"/>
    </row>
    <row r="1563" s="53" customFormat="1" ht="15">
      <c r="D1563" s="54"/>
    </row>
    <row r="1564" s="53" customFormat="1" ht="15">
      <c r="D1564" s="54"/>
    </row>
    <row r="1565" s="53" customFormat="1" ht="15">
      <c r="D1565" s="54"/>
    </row>
    <row r="1566" s="53" customFormat="1" ht="15">
      <c r="D1566" s="54"/>
    </row>
    <row r="1567" s="53" customFormat="1" ht="15">
      <c r="D1567" s="54"/>
    </row>
    <row r="1568" s="53" customFormat="1" ht="15">
      <c r="D1568" s="54"/>
    </row>
    <row r="1569" s="53" customFormat="1" ht="15">
      <c r="D1569" s="54"/>
    </row>
    <row r="1570" s="53" customFormat="1" ht="15">
      <c r="D1570" s="54"/>
    </row>
    <row r="1571" s="53" customFormat="1" ht="15">
      <c r="D1571" s="54"/>
    </row>
    <row r="1572" s="53" customFormat="1" ht="15">
      <c r="D1572" s="54"/>
    </row>
    <row r="1573" s="53" customFormat="1" ht="15">
      <c r="D1573" s="54"/>
    </row>
    <row r="1574" s="53" customFormat="1" ht="15">
      <c r="D1574" s="54"/>
    </row>
    <row r="1575" s="53" customFormat="1" ht="15">
      <c r="D1575" s="54"/>
    </row>
    <row r="1576" s="53" customFormat="1" ht="15">
      <c r="D1576" s="54"/>
    </row>
    <row r="1577" s="53" customFormat="1" ht="15">
      <c r="D1577" s="54"/>
    </row>
    <row r="1578" s="53" customFormat="1" ht="15">
      <c r="D1578" s="54"/>
    </row>
    <row r="1579" s="53" customFormat="1" ht="15">
      <c r="D1579" s="54"/>
    </row>
    <row r="1580" s="53" customFormat="1" ht="15">
      <c r="D1580" s="54"/>
    </row>
    <row r="1581" s="53" customFormat="1" ht="15">
      <c r="D1581" s="54"/>
    </row>
    <row r="1582" s="53" customFormat="1" ht="15">
      <c r="D1582" s="54"/>
    </row>
    <row r="1583" s="53" customFormat="1" ht="15">
      <c r="D1583" s="54"/>
    </row>
    <row r="1584" s="53" customFormat="1" ht="15">
      <c r="D1584" s="54"/>
    </row>
    <row r="1585" s="53" customFormat="1" ht="15">
      <c r="D1585" s="54"/>
    </row>
    <row r="1586" s="53" customFormat="1" ht="15">
      <c r="D1586" s="54"/>
    </row>
    <row r="1587" s="53" customFormat="1" ht="15">
      <c r="D1587" s="54"/>
    </row>
    <row r="1588" s="53" customFormat="1" ht="15">
      <c r="D1588" s="54"/>
    </row>
    <row r="1589" s="53" customFormat="1" ht="15">
      <c r="D1589" s="54"/>
    </row>
    <row r="1590" s="53" customFormat="1" ht="15">
      <c r="D1590" s="54"/>
    </row>
    <row r="1591" s="53" customFormat="1" ht="15">
      <c r="D1591" s="54"/>
    </row>
    <row r="1592" s="53" customFormat="1" ht="15">
      <c r="D1592" s="54"/>
    </row>
    <row r="1593" s="53" customFormat="1" ht="15">
      <c r="D1593" s="54"/>
    </row>
    <row r="1594" s="53" customFormat="1" ht="15">
      <c r="D1594" s="54"/>
    </row>
    <row r="1595" s="53" customFormat="1" ht="15">
      <c r="D1595" s="54"/>
    </row>
    <row r="1596" s="53" customFormat="1" ht="15">
      <c r="D1596" s="54"/>
    </row>
    <row r="1597" s="53" customFormat="1" ht="15">
      <c r="D1597" s="54"/>
    </row>
    <row r="1598" s="53" customFormat="1" ht="15">
      <c r="D1598" s="54"/>
    </row>
    <row r="1599" s="53" customFormat="1" ht="15">
      <c r="D1599" s="54"/>
    </row>
    <row r="1600" s="53" customFormat="1" ht="15">
      <c r="D1600" s="54"/>
    </row>
    <row r="1601" s="53" customFormat="1" ht="15">
      <c r="D1601" s="54"/>
    </row>
    <row r="1602" s="53" customFormat="1" ht="15">
      <c r="D1602" s="54"/>
    </row>
    <row r="1603" s="53" customFormat="1" ht="15">
      <c r="D1603" s="54"/>
    </row>
    <row r="1604" s="53" customFormat="1" ht="15">
      <c r="D1604" s="54"/>
    </row>
    <row r="1605" s="53" customFormat="1" ht="15">
      <c r="D1605" s="54"/>
    </row>
    <row r="1606" spans="4:67" s="53" customFormat="1" ht="15">
      <c r="D1606" s="54"/>
      <c r="BO1606"/>
    </row>
    <row r="1607" spans="4:67" s="53" customFormat="1" ht="15">
      <c r="D1607" s="54"/>
      <c r="BO1607"/>
    </row>
    <row r="1608" spans="4:67" s="53" customFormat="1" ht="15">
      <c r="D1608" s="54"/>
      <c r="BO1608"/>
    </row>
    <row r="1609" spans="4:67" s="53" customFormat="1" ht="15">
      <c r="D1609" s="54"/>
      <c r="BO1609"/>
    </row>
    <row r="1610" spans="4:67" s="53" customFormat="1" ht="15">
      <c r="D1610" s="54"/>
      <c r="BO1610"/>
    </row>
    <row r="1611" spans="4:67" s="53" customFormat="1" ht="15">
      <c r="D1611" s="54"/>
      <c r="BO1611"/>
    </row>
    <row r="1612" spans="4:67" s="53" customFormat="1" ht="15">
      <c r="D1612" s="54"/>
      <c r="BO1612"/>
    </row>
    <row r="1613" spans="4:67" s="53" customFormat="1" ht="15">
      <c r="D1613" s="54"/>
      <c r="BO1613"/>
    </row>
    <row r="1614" spans="4:67" s="53" customFormat="1" ht="15">
      <c r="D1614" s="54"/>
      <c r="BO1614"/>
    </row>
    <row r="1615" spans="4:67" s="53" customFormat="1" ht="15">
      <c r="D1615" s="54"/>
      <c r="BO1615"/>
    </row>
    <row r="1616" spans="4:67" s="53" customFormat="1" ht="15">
      <c r="D1616" s="54"/>
      <c r="BO1616"/>
    </row>
    <row r="1617" spans="4:67" s="53" customFormat="1" ht="15">
      <c r="D1617" s="54"/>
      <c r="BO1617"/>
    </row>
    <row r="1618" spans="4:67" s="53" customFormat="1" ht="15">
      <c r="D1618" s="54"/>
      <c r="BO1618"/>
    </row>
  </sheetData>
  <sheetProtection formatCells="0" formatColumns="0" formatRows="0" insertRows="0" deleteRows="0"/>
  <autoFilter ref="A13:R39"/>
  <conditionalFormatting sqref="F26:BM26 F10:BM10">
    <cfRule type="cellIs" priority="7" dxfId="4" operator="lessThan">
      <formula>0</formula>
    </cfRule>
  </conditionalFormatting>
  <conditionalFormatting sqref="F39:Q39">
    <cfRule type="cellIs" priority="6" dxfId="4" operator="lessThan">
      <formula>0</formula>
    </cfRule>
  </conditionalFormatting>
  <conditionalFormatting sqref="BO26:BT26 BO10:BT10">
    <cfRule type="cellIs" priority="1" dxfId="4" operator="lessThan">
      <formula>0</formula>
    </cfRule>
  </conditionalFormatting>
  <dataValidations count="1">
    <dataValidation type="list" allowBlank="1" showErrorMessage="1" errorTitle="OOPS!" error="Please select valid job from JobsList" sqref="B40:B400 A3:A10 A14:A400">
      <formula1>JobList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6.7109375" style="0" bestFit="1" customWidth="1"/>
    <col min="3" max="3" width="27.57421875" style="0" customWidth="1"/>
    <col min="4" max="4" width="12.00390625" style="0" customWidth="1"/>
    <col min="5" max="15" width="11.00390625" style="0" bestFit="1" customWidth="1"/>
    <col min="16" max="16" width="13.57421875" style="0" customWidth="1"/>
  </cols>
  <sheetData>
    <row r="2" ht="21">
      <c r="C2" s="63"/>
    </row>
    <row r="31" spans="4:16" ht="15">
      <c r="D31" s="61">
        <v>39904</v>
      </c>
      <c r="E31" s="61">
        <v>39934</v>
      </c>
      <c r="F31" s="61">
        <v>39964</v>
      </c>
      <c r="G31" s="61">
        <v>39994</v>
      </c>
      <c r="H31" s="61">
        <v>40024</v>
      </c>
      <c r="I31" s="61">
        <v>40054</v>
      </c>
      <c r="J31" s="61">
        <v>40084</v>
      </c>
      <c r="K31" s="61">
        <v>40114</v>
      </c>
      <c r="L31" s="61">
        <v>40144</v>
      </c>
      <c r="M31" s="61">
        <v>40174</v>
      </c>
      <c r="N31" s="61">
        <v>40204</v>
      </c>
      <c r="O31" s="61">
        <v>40234</v>
      </c>
      <c r="P31" s="62" t="s">
        <v>19</v>
      </c>
    </row>
    <row r="32" spans="2:16" ht="15">
      <c r="B32" s="26"/>
      <c r="C32" s="28" t="str">
        <f>'Jobs Mthly Bgt'!E3</f>
        <v>Attendees</v>
      </c>
      <c r="D32" s="27">
        <f>'Jobs Mthly Bgt'!F3</f>
        <v>5500</v>
      </c>
      <c r="E32" s="27">
        <f>'Jobs Mthly Bgt'!G3</f>
        <v>2300</v>
      </c>
      <c r="F32" s="27">
        <f>'Jobs Mthly Bgt'!H3</f>
        <v>2350</v>
      </c>
      <c r="G32" s="27">
        <f>'Jobs Mthly Bgt'!I3</f>
        <v>1650</v>
      </c>
      <c r="H32" s="27">
        <f>'Jobs Mthly Bgt'!J3</f>
        <v>1350</v>
      </c>
      <c r="I32" s="27">
        <f>'Jobs Mthly Bgt'!K3</f>
        <v>1400</v>
      </c>
      <c r="J32" s="27">
        <f>'Jobs Mthly Bgt'!L3</f>
        <v>1500</v>
      </c>
      <c r="K32" s="27">
        <f>'Jobs Mthly Bgt'!M3</f>
        <v>1600</v>
      </c>
      <c r="L32" s="27">
        <f>'Jobs Mthly Bgt'!N3</f>
        <v>1700</v>
      </c>
      <c r="M32" s="27">
        <f>'Jobs Mthly Bgt'!O3</f>
        <v>1300</v>
      </c>
      <c r="N32" s="27">
        <f>'Jobs Mthly Bgt'!P3</f>
        <v>1350</v>
      </c>
      <c r="O32" s="27">
        <f>'Jobs Mthly Bgt'!Q3</f>
        <v>2150</v>
      </c>
      <c r="P32" s="27">
        <f>'Jobs Mthly Bgt'!R3</f>
        <v>9350</v>
      </c>
    </row>
    <row r="33" spans="2:16" ht="15">
      <c r="B33" s="24"/>
      <c r="C33" s="32" t="str">
        <f>'Jobs Mthly Bgt'!E4</f>
        <v>Tot Att Cost</v>
      </c>
      <c r="D33" s="60">
        <f>'Jobs Mthly Bgt'!F4</f>
        <v>281500</v>
      </c>
      <c r="E33" s="60">
        <f>'Jobs Mthly Bgt'!G4</f>
        <v>75900</v>
      </c>
      <c r="F33" s="60">
        <f>'Jobs Mthly Bgt'!H4</f>
        <v>77550</v>
      </c>
      <c r="G33" s="60">
        <f>'Jobs Mthly Bgt'!I4</f>
        <v>54450</v>
      </c>
      <c r="H33" s="60">
        <f>'Jobs Mthly Bgt'!J4</f>
        <v>44550</v>
      </c>
      <c r="I33" s="60">
        <f>'Jobs Mthly Bgt'!K4</f>
        <v>46200</v>
      </c>
      <c r="J33" s="60">
        <f>'Jobs Mthly Bgt'!L4</f>
        <v>51000</v>
      </c>
      <c r="K33" s="60">
        <f>'Jobs Mthly Bgt'!M4</f>
        <v>54400</v>
      </c>
      <c r="L33" s="60">
        <f>'Jobs Mthly Bgt'!N4</f>
        <v>57800</v>
      </c>
      <c r="M33" s="60">
        <f>'Jobs Mthly Bgt'!O4</f>
        <v>45500</v>
      </c>
      <c r="N33" s="60">
        <f>'Jobs Mthly Bgt'!P4</f>
        <v>47250</v>
      </c>
      <c r="O33" s="60">
        <f>'Jobs Mthly Bgt'!Q4</f>
        <v>75250</v>
      </c>
      <c r="P33" s="60">
        <f>'Jobs Mthly Bgt'!R4</f>
        <v>317200</v>
      </c>
    </row>
    <row r="34" spans="2:16" ht="15">
      <c r="B34" s="24"/>
      <c r="C34" s="32" t="str">
        <f>'Jobs Mthly Bgt'!E5</f>
        <v>Venue Hire</v>
      </c>
      <c r="D34" s="60">
        <f>'Jobs Mthly Bgt'!F5</f>
        <v>6000</v>
      </c>
      <c r="E34" s="60">
        <f>'Jobs Mthly Bgt'!G5</f>
        <v>6000</v>
      </c>
      <c r="F34" s="60">
        <f>'Jobs Mthly Bgt'!H5</f>
        <v>8000</v>
      </c>
      <c r="G34" s="60">
        <f>'Jobs Mthly Bgt'!I5</f>
        <v>8000</v>
      </c>
      <c r="H34" s="60">
        <f>'Jobs Mthly Bgt'!J5</f>
        <v>8000</v>
      </c>
      <c r="I34" s="60">
        <f>'Jobs Mthly Bgt'!K5</f>
        <v>8000</v>
      </c>
      <c r="J34" s="60">
        <f>'Jobs Mthly Bgt'!L5</f>
        <v>8000</v>
      </c>
      <c r="K34" s="60">
        <f>'Jobs Mthly Bgt'!M5</f>
        <v>8000</v>
      </c>
      <c r="L34" s="60">
        <f>'Jobs Mthly Bgt'!N5</f>
        <v>6000</v>
      </c>
      <c r="M34" s="60">
        <f>'Jobs Mthly Bgt'!O5</f>
        <v>6000</v>
      </c>
      <c r="N34" s="60">
        <f>'Jobs Mthly Bgt'!P5</f>
        <v>6000</v>
      </c>
      <c r="O34" s="60">
        <f>'Jobs Mthly Bgt'!Q5</f>
        <v>6000</v>
      </c>
      <c r="P34" s="60">
        <f>'Jobs Mthly Bgt'!R5</f>
        <v>50000</v>
      </c>
    </row>
    <row r="35" spans="2:16" ht="15">
      <c r="B35" s="24"/>
      <c r="C35" s="32" t="str">
        <f>'Jobs Mthly Bgt'!E6</f>
        <v>Equipment Hire</v>
      </c>
      <c r="D35" s="60">
        <f>'Jobs Mthly Bgt'!F6</f>
        <v>3000</v>
      </c>
      <c r="E35" s="60">
        <f>'Jobs Mthly Bgt'!G6</f>
        <v>3000</v>
      </c>
      <c r="F35" s="60">
        <f>'Jobs Mthly Bgt'!H6</f>
        <v>3500</v>
      </c>
      <c r="G35" s="60">
        <f>'Jobs Mthly Bgt'!I6</f>
        <v>3500</v>
      </c>
      <c r="H35" s="60">
        <f>'Jobs Mthly Bgt'!J6</f>
        <v>3500</v>
      </c>
      <c r="I35" s="60">
        <f>'Jobs Mthly Bgt'!K6</f>
        <v>3500</v>
      </c>
      <c r="J35" s="60">
        <f>'Jobs Mthly Bgt'!L6</f>
        <v>3500</v>
      </c>
      <c r="K35" s="60">
        <f>'Jobs Mthly Bgt'!M6</f>
        <v>3500</v>
      </c>
      <c r="L35" s="60">
        <f>'Jobs Mthly Bgt'!N6</f>
        <v>3000</v>
      </c>
      <c r="M35" s="60">
        <f>'Jobs Mthly Bgt'!O6</f>
        <v>3000</v>
      </c>
      <c r="N35" s="60">
        <f>'Jobs Mthly Bgt'!P6</f>
        <v>3000</v>
      </c>
      <c r="O35" s="60">
        <f>'Jobs Mthly Bgt'!Q6</f>
        <v>3000</v>
      </c>
      <c r="P35" s="60">
        <f>'Jobs Mthly Bgt'!R6</f>
        <v>30500</v>
      </c>
    </row>
    <row r="36" spans="2:16" ht="15">
      <c r="B36" s="24"/>
      <c r="C36" s="32" t="str">
        <f>'Jobs Mthly Bgt'!E7</f>
        <v>Labour Hire</v>
      </c>
      <c r="D36" s="60">
        <f>'Jobs Mthly Bgt'!F7</f>
        <v>5000</v>
      </c>
      <c r="E36" s="60">
        <f>'Jobs Mthly Bgt'!G7</f>
        <v>5000</v>
      </c>
      <c r="F36" s="60">
        <f>'Jobs Mthly Bgt'!H7</f>
        <v>10000</v>
      </c>
      <c r="G36" s="60">
        <f>'Jobs Mthly Bgt'!I7</f>
        <v>10000</v>
      </c>
      <c r="H36" s="60">
        <f>'Jobs Mthly Bgt'!J7</f>
        <v>10000</v>
      </c>
      <c r="I36" s="60">
        <f>'Jobs Mthly Bgt'!K7</f>
        <v>10000</v>
      </c>
      <c r="J36" s="60">
        <f>'Jobs Mthly Bgt'!L7</f>
        <v>10000</v>
      </c>
      <c r="K36" s="60">
        <f>'Jobs Mthly Bgt'!M7</f>
        <v>10000</v>
      </c>
      <c r="L36" s="60">
        <f>'Jobs Mthly Bgt'!N7</f>
        <v>5000</v>
      </c>
      <c r="M36" s="60">
        <f>'Jobs Mthly Bgt'!O7</f>
        <v>5000</v>
      </c>
      <c r="N36" s="60">
        <f>'Jobs Mthly Bgt'!P7</f>
        <v>5000</v>
      </c>
      <c r="O36" s="60">
        <f>'Jobs Mthly Bgt'!Q7</f>
        <v>5000</v>
      </c>
      <c r="P36" s="60">
        <f>'Jobs Mthly Bgt'!R7</f>
        <v>47500</v>
      </c>
    </row>
    <row r="37" spans="2:16" ht="15">
      <c r="B37" s="21"/>
      <c r="C37" s="37" t="str">
        <f>'Jobs Mthly Bgt'!E8</f>
        <v>Total Costs</v>
      </c>
      <c r="D37" s="39">
        <f>'Jobs Mthly Bgt'!F8</f>
        <v>295500</v>
      </c>
      <c r="E37" s="39">
        <f>'Jobs Mthly Bgt'!G8</f>
        <v>89900</v>
      </c>
      <c r="F37" s="39">
        <f>'Jobs Mthly Bgt'!H8</f>
        <v>99050</v>
      </c>
      <c r="G37" s="39">
        <f>'Jobs Mthly Bgt'!I8</f>
        <v>75950</v>
      </c>
      <c r="H37" s="39">
        <f>'Jobs Mthly Bgt'!J8</f>
        <v>66050</v>
      </c>
      <c r="I37" s="39">
        <f>'Jobs Mthly Bgt'!K8</f>
        <v>67700</v>
      </c>
      <c r="J37" s="39">
        <f>'Jobs Mthly Bgt'!L8</f>
        <v>72500</v>
      </c>
      <c r="K37" s="39">
        <f>'Jobs Mthly Bgt'!M8</f>
        <v>75900</v>
      </c>
      <c r="L37" s="39">
        <f>'Jobs Mthly Bgt'!N8</f>
        <v>71800</v>
      </c>
      <c r="M37" s="39">
        <f>'Jobs Mthly Bgt'!O8</f>
        <v>59500</v>
      </c>
      <c r="N37" s="39">
        <f>'Jobs Mthly Bgt'!P8</f>
        <v>61250</v>
      </c>
      <c r="O37" s="39">
        <f>'Jobs Mthly Bgt'!Q8</f>
        <v>89250</v>
      </c>
      <c r="P37" s="39">
        <f>'Jobs Mthly Bgt'!R8</f>
        <v>445200</v>
      </c>
    </row>
    <row r="38" spans="2:16" ht="15">
      <c r="B38" s="22"/>
      <c r="C38" s="49" t="str">
        <f>'Jobs Mthly Bgt'!E9</f>
        <v>Revenue</v>
      </c>
      <c r="D38" s="51">
        <f>'Jobs Mthly Bgt'!F9</f>
        <v>275000</v>
      </c>
      <c r="E38" s="51">
        <f>'Jobs Mthly Bgt'!G9</f>
        <v>115000</v>
      </c>
      <c r="F38" s="51">
        <f>'Jobs Mthly Bgt'!H9</f>
        <v>117500</v>
      </c>
      <c r="G38" s="51">
        <f>'Jobs Mthly Bgt'!I9</f>
        <v>82500</v>
      </c>
      <c r="H38" s="51">
        <f>'Jobs Mthly Bgt'!J9</f>
        <v>67500</v>
      </c>
      <c r="I38" s="51">
        <f>'Jobs Mthly Bgt'!K9</f>
        <v>70000</v>
      </c>
      <c r="J38" s="51">
        <f>'Jobs Mthly Bgt'!L9</f>
        <v>75000</v>
      </c>
      <c r="K38" s="51">
        <f>'Jobs Mthly Bgt'!M9</f>
        <v>80000</v>
      </c>
      <c r="L38" s="51">
        <f>'Jobs Mthly Bgt'!N9</f>
        <v>85000</v>
      </c>
      <c r="M38" s="51">
        <f>'Jobs Mthly Bgt'!O9</f>
        <v>65000</v>
      </c>
      <c r="N38" s="51">
        <f>'Jobs Mthly Bgt'!P9</f>
        <v>67500</v>
      </c>
      <c r="O38" s="51">
        <f>'Jobs Mthly Bgt'!Q9</f>
        <v>107500</v>
      </c>
      <c r="P38" s="52">
        <f>'Jobs Mthly Bgt'!R9</f>
        <v>467500</v>
      </c>
    </row>
    <row r="39" spans="2:16" ht="15">
      <c r="B39" s="57"/>
      <c r="C39" s="56" t="str">
        <f>'Jobs Mthly Bgt'!E10</f>
        <v>Gross Profit</v>
      </c>
      <c r="D39" s="59">
        <f>'Jobs Mthly Bgt'!F10</f>
        <v>-20500</v>
      </c>
      <c r="E39" s="59">
        <f>'Jobs Mthly Bgt'!G10</f>
        <v>25100</v>
      </c>
      <c r="F39" s="59">
        <f>'Jobs Mthly Bgt'!H10</f>
        <v>18450</v>
      </c>
      <c r="G39" s="59">
        <f>'Jobs Mthly Bgt'!I10</f>
        <v>6550</v>
      </c>
      <c r="H39" s="59">
        <f>'Jobs Mthly Bgt'!J10</f>
        <v>1450</v>
      </c>
      <c r="I39" s="59">
        <f>'Jobs Mthly Bgt'!K10</f>
        <v>2300</v>
      </c>
      <c r="J39" s="59">
        <f>'Jobs Mthly Bgt'!L10</f>
        <v>2500</v>
      </c>
      <c r="K39" s="59">
        <f>'Jobs Mthly Bgt'!M10</f>
        <v>4100</v>
      </c>
      <c r="L39" s="59">
        <f>'Jobs Mthly Bgt'!N10</f>
        <v>13200</v>
      </c>
      <c r="M39" s="59">
        <f>'Jobs Mthly Bgt'!O10</f>
        <v>5500</v>
      </c>
      <c r="N39" s="59">
        <f>'Jobs Mthly Bgt'!P10</f>
        <v>6250</v>
      </c>
      <c r="O39" s="59">
        <f>'Jobs Mthly Bgt'!Q10</f>
        <v>18250</v>
      </c>
      <c r="P39" s="58">
        <f>'Jobs Mthly Bgt'!R10</f>
        <v>22300</v>
      </c>
    </row>
  </sheetData>
  <sheetProtection/>
  <conditionalFormatting sqref="D39:O39">
    <cfRule type="cellIs" priority="1" dxfId="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Mark Crichton</dc:creator>
  <cp:keywords/>
  <dc:description/>
  <cp:lastModifiedBy> Mark Crichton</cp:lastModifiedBy>
  <cp:lastPrinted>2009-03-09T02:18:49Z</cp:lastPrinted>
  <dcterms:created xsi:type="dcterms:W3CDTF">2008-07-22T20:33:15Z</dcterms:created>
  <dcterms:modified xsi:type="dcterms:W3CDTF">2009-10-15T19:09:01Z</dcterms:modified>
  <cp:category/>
  <cp:version/>
  <cp:contentType/>
  <cp:contentStatus/>
</cp:coreProperties>
</file>